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yiwao\AppData\Local\Temp\claude\C--Users-yiwao\5029f95f-0526-434b-911b-ea92684702b8\scratchpad\"/>
    </mc:Choice>
  </mc:AlternateContent>
  <xr:revisionPtr revIDLastSave="0" documentId="8_{2D566738-0C4B-43A3-8582-65A276F2A834}" xr6:coauthVersionLast="47" xr6:coauthVersionMax="47" xr10:uidLastSave="{00000000-0000-0000-0000-000000000000}"/>
  <bookViews>
    <workbookView xWindow="30795" yWindow="5175" windowWidth="14400" windowHeight="8175" xr2:uid="{00000000-000D-0000-FFFF-FFFF00000000}"/>
  </bookViews>
  <sheets>
    <sheet name="利息計算" sheetId="1" r:id="rId1"/>
    <sheet name="利率の根拠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1" l="1"/>
  <c r="G21" i="1" s="1"/>
  <c r="B21" i="1"/>
  <c r="D21" i="1" s="1"/>
  <c r="H21" i="1" s="1"/>
  <c r="A21" i="1"/>
  <c r="I21" i="1" s="1"/>
  <c r="E20" i="1"/>
  <c r="G20" i="1" s="1"/>
  <c r="B20" i="1"/>
  <c r="D20" i="1" s="1"/>
  <c r="H20" i="1" s="1"/>
  <c r="J20" i="1" s="1"/>
  <c r="A20" i="1"/>
  <c r="I20" i="1" s="1"/>
  <c r="E19" i="1"/>
  <c r="G19" i="1" s="1"/>
  <c r="B19" i="1"/>
  <c r="D19" i="1" s="1"/>
  <c r="H19" i="1" s="1"/>
  <c r="A19" i="1"/>
  <c r="I19" i="1" s="1"/>
  <c r="E18" i="1"/>
  <c r="G18" i="1" s="1"/>
  <c r="B18" i="1"/>
  <c r="D18" i="1" s="1"/>
  <c r="H18" i="1" s="1"/>
  <c r="A18" i="1"/>
  <c r="I18" i="1" s="1"/>
  <c r="E17" i="1"/>
  <c r="G17" i="1" s="1"/>
  <c r="B17" i="1"/>
  <c r="D17" i="1" s="1"/>
  <c r="H17" i="1" s="1"/>
  <c r="A17" i="1"/>
  <c r="I17" i="1" s="1"/>
  <c r="E16" i="1"/>
  <c r="G16" i="1" s="1"/>
  <c r="B16" i="1"/>
  <c r="D16" i="1" s="1"/>
  <c r="H16" i="1" s="1"/>
  <c r="A16" i="1"/>
  <c r="I16" i="1" s="1"/>
  <c r="E15" i="1"/>
  <c r="G15" i="1" s="1"/>
  <c r="B15" i="1"/>
  <c r="D15" i="1" s="1"/>
  <c r="H15" i="1" s="1"/>
  <c r="A15" i="1"/>
  <c r="I15" i="1" s="1"/>
  <c r="E14" i="1"/>
  <c r="G14" i="1" s="1"/>
  <c r="B14" i="1"/>
  <c r="D14" i="1" s="1"/>
  <c r="H14" i="1" s="1"/>
  <c r="A14" i="1"/>
  <c r="I14" i="1" s="1"/>
  <c r="E13" i="1"/>
  <c r="G13" i="1" s="1"/>
  <c r="B13" i="1"/>
  <c r="D13" i="1" s="1"/>
  <c r="H13" i="1" s="1"/>
  <c r="A13" i="1"/>
  <c r="I13" i="1" s="1"/>
  <c r="E12" i="1"/>
  <c r="G12" i="1" s="1"/>
  <c r="B12" i="1"/>
  <c r="D12" i="1" s="1"/>
  <c r="H12" i="1" s="1"/>
  <c r="A12" i="1"/>
  <c r="I12" i="1" s="1"/>
  <c r="E11" i="1"/>
  <c r="G11" i="1" s="1"/>
  <c r="B11" i="1"/>
  <c r="D11" i="1" s="1"/>
  <c r="H11" i="1" s="1"/>
  <c r="A11" i="1"/>
  <c r="I11" i="1" s="1"/>
  <c r="G10" i="1"/>
  <c r="D10" i="1"/>
  <c r="H10" i="1" s="1"/>
  <c r="A10" i="1"/>
  <c r="I10" i="1" s="1"/>
  <c r="J21" i="1" l="1"/>
  <c r="J19" i="1"/>
  <c r="J18" i="1"/>
  <c r="J17" i="1"/>
  <c r="J16" i="1"/>
  <c r="J15" i="1"/>
  <c r="J14" i="1"/>
  <c r="J13" i="1"/>
  <c r="J12" i="1"/>
  <c r="J11" i="1"/>
  <c r="J10" i="1"/>
  <c r="J22" i="1" s="1"/>
</calcChain>
</file>

<file path=xl/sharedStrings.xml><?xml version="1.0" encoding="utf-8"?>
<sst xmlns="http://schemas.openxmlformats.org/spreadsheetml/2006/main" count="36" uniqueCount="36">
  <si>
    <t>役員貸付金 認定利息 計算表</t>
  </si>
  <si>
    <t>※黄色セルに入力してください。灰色セルは自動計算です。</t>
  </si>
  <si>
    <t>適用年（貸付を行った年）</t>
  </si>
  <si>
    <t>適正利率（年）</t>
  </si>
  <si>
    <t>← 令和8年(2026年)中の貸付は1.3%／令和4〜7年は0.9%。「利率の根拠」シート参照</t>
  </si>
  <si>
    <t>年間日数</t>
  </si>
  <si>
    <t>← うるう年は366</t>
  </si>
  <si>
    <t>年月</t>
  </si>
  <si>
    <t>貸付金期首残高</t>
  </si>
  <si>
    <t>貸付金期末残高</t>
  </si>
  <si>
    <t>貸付金平均</t>
  </si>
  <si>
    <t>借入金期首残高</t>
  </si>
  <si>
    <t>借入金期末残高</t>
  </si>
  <si>
    <t>借入金平均</t>
  </si>
  <si>
    <t>純貸付金平均残高</t>
  </si>
  <si>
    <t>日数</t>
  </si>
  <si>
    <t>認定利息</t>
  </si>
  <si>
    <t>合計</t>
  </si>
  <si>
    <t>仕訳例：（借）役員貸付金 / （貸）受取利息　※実際に役員から徴収するか、未収利息として計上します。</t>
  </si>
  <si>
    <t>無利息のまま放置すると、適正利率との差額が役員給与として課税されます（国税庁 タックスアンサー No.2606）。</t>
  </si>
  <si>
    <t>認定利息の適正利率（国税庁 タックスアンサー No.2606）</t>
  </si>
  <si>
    <t>貸付を行った年</t>
  </si>
  <si>
    <t>適正利率</t>
  </si>
  <si>
    <t>備考</t>
  </si>
  <si>
    <t>平成30年〜令和2年</t>
  </si>
  <si>
    <t>1.6%</t>
  </si>
  <si>
    <t>令和3年</t>
  </si>
  <si>
    <t>1.0%</t>
  </si>
  <si>
    <t>令和4年〜令和7年</t>
  </si>
  <si>
    <t>0.9%</t>
  </si>
  <si>
    <t>令和8年（2026年）</t>
  </si>
  <si>
    <t>1.3%</t>
  </si>
  <si>
    <t>平均貸付割合0.8%＋0.5%</t>
  </si>
  <si>
    <t>※会社が他から借り入れて役員に貸し付けた場合は、その借入金の利率を適用します。</t>
  </si>
  <si>
    <t>※適正利率との差額が年5,000円以下の場合など、給与課税されない例外があります。</t>
  </si>
  <si>
    <t>出典：国税庁 No.2606 金銭を貸し付けたとき https://www.nta.go.jp/taxes/shiraberu/taxanswer/gensen/2606.htm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</si>
</sst>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yyyy/m"/>
  </numFmts>
  <fonts count="9" x14ac:knownFonts="1">
    <font>
      <sz val="11"/>
      <color theme="1"/>
      <name val="ＭＳ Ｐゴシック"/>
      <family val="2"/>
      <scheme val="minor"/>
    </font>
    <font>
      <b/>
      <sz val="14"/>
      <color rgb="FF16324F"/>
      <name val="ＭＳ Ｐゴシック"/>
      <family val="3"/>
      <charset val="128"/>
    </font>
    <font>
      <sz val="9"/>
      <color rgb="FF66666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color rgb="FFC0392B"/>
      <name val="ＭＳ Ｐゴシック"/>
      <family val="3"/>
      <charset val="128"/>
    </font>
    <font>
      <b/>
      <sz val="11"/>
      <color rgb="FFFFFFFF"/>
      <name val="ＭＳ Ｐゴシック"/>
      <family val="3"/>
      <charset val="128"/>
    </font>
    <font>
      <sz val="9"/>
      <color rgb="FF16324F"/>
      <name val="ＭＳ Ｐゴシック"/>
      <family val="3"/>
      <charset val="128"/>
    </font>
    <font>
      <b/>
      <sz val="12"/>
      <color rgb="FF16324F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6D6"/>
      </patternFill>
    </fill>
    <fill>
      <patternFill patternType="solid">
        <fgColor rgb="FF16324F"/>
      </patternFill>
    </fill>
    <fill>
      <patternFill patternType="solid">
        <fgColor rgb="FFEEF3F8"/>
      </patternFill>
    </fill>
  </fills>
  <borders count="2">
    <border>
      <left/>
      <right/>
      <top/>
      <bottom/>
      <diagonal/>
    </border>
    <border>
      <left style="thin">
        <color rgb="FFB0B7C3"/>
      </left>
      <right style="thin">
        <color rgb="FFB0B7C3"/>
      </right>
      <top style="thin">
        <color rgb="FFB0B7C3"/>
      </top>
      <bottom style="thin">
        <color rgb="FFB0B7C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1" xfId="0" applyFill="1" applyBorder="1"/>
    <xf numFmtId="176" fontId="0" fillId="2" borderId="1" xfId="0" applyNumberFormat="1" applyFill="1" applyBorder="1"/>
    <xf numFmtId="0" fontId="4" fillId="0" borderId="0" xfId="0" applyFont="1"/>
    <xf numFmtId="0" fontId="5" fillId="3" borderId="1" xfId="0" applyFont="1" applyFill="1" applyBorder="1" applyAlignment="1">
      <alignment horizontal="center" vertical="center" wrapText="1"/>
    </xf>
    <xf numFmtId="177" fontId="0" fillId="0" borderId="1" xfId="0" applyNumberFormat="1" applyBorder="1"/>
    <xf numFmtId="3" fontId="0" fillId="2" borderId="1" xfId="0" applyNumberFormat="1" applyFill="1" applyBorder="1"/>
    <xf numFmtId="3" fontId="0" fillId="4" borderId="1" xfId="0" applyNumberFormat="1" applyFill="1" applyBorder="1"/>
    <xf numFmtId="3" fontId="3" fillId="0" borderId="1" xfId="0" applyNumberFormat="1" applyFont="1" applyBorder="1"/>
    <xf numFmtId="0" fontId="6" fillId="0" borderId="0" xfId="0" applyFont="1"/>
    <xf numFmtId="0" fontId="7" fillId="0" borderId="0" xfId="0" applyFont="1"/>
    <xf numFmtId="0" fontId="5" fillId="3" borderId="1" xfId="0" applyFont="1" applyFill="1" applyBorder="1"/>
    <xf numFmtId="0" fontId="0" fillId="0" borderId="1" xfId="0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5"/>
  <sheetViews>
    <sheetView tabSelected="1" workbookViewId="0">
      <pane ySplit="9" topLeftCell="A10" activePane="bottomLeft" state="frozen"/>
      <selection pane="bottomLeft"/>
    </sheetView>
  </sheetViews>
  <sheetFormatPr defaultRowHeight="13" x14ac:dyDescent="0.2"/>
  <cols>
    <col min="1" max="1" width="10" customWidth="1"/>
    <col min="2" max="3" width="15" customWidth="1"/>
    <col min="4" max="4" width="13" customWidth="1"/>
    <col min="5" max="6" width="15" customWidth="1"/>
    <col min="7" max="7" width="13" customWidth="1"/>
    <col min="8" max="8" width="17" customWidth="1"/>
    <col min="9" max="9" width="7" customWidth="1"/>
    <col min="10" max="10" width="13" customWidth="1"/>
  </cols>
  <sheetData>
    <row r="2" spans="1:10" ht="16.5" x14ac:dyDescent="0.25">
      <c r="B2" s="1" t="s">
        <v>0</v>
      </c>
    </row>
    <row r="3" spans="1:10" x14ac:dyDescent="0.2">
      <c r="B3" s="2" t="s">
        <v>1</v>
      </c>
    </row>
    <row r="5" spans="1:10" x14ac:dyDescent="0.2">
      <c r="B5" s="3" t="s">
        <v>2</v>
      </c>
      <c r="C5" s="4">
        <v>2026</v>
      </c>
    </row>
    <row r="6" spans="1:10" x14ac:dyDescent="0.2">
      <c r="B6" s="3" t="s">
        <v>3</v>
      </c>
      <c r="C6" s="5">
        <v>1.2999999999999999E-2</v>
      </c>
      <c r="D6" s="6" t="s">
        <v>4</v>
      </c>
    </row>
    <row r="7" spans="1:10" x14ac:dyDescent="0.2">
      <c r="B7" s="3" t="s">
        <v>5</v>
      </c>
      <c r="C7" s="4">
        <v>365</v>
      </c>
      <c r="D7" s="2" t="s">
        <v>6</v>
      </c>
    </row>
    <row r="9" spans="1:10" ht="26" x14ac:dyDescent="0.2">
      <c r="A9" s="7" t="s">
        <v>7</v>
      </c>
      <c r="B9" s="7" t="s">
        <v>8</v>
      </c>
      <c r="C9" s="7" t="s">
        <v>9</v>
      </c>
      <c r="D9" s="7" t="s">
        <v>10</v>
      </c>
      <c r="E9" s="7" t="s">
        <v>11</v>
      </c>
      <c r="F9" s="7" t="s">
        <v>12</v>
      </c>
      <c r="G9" s="7" t="s">
        <v>13</v>
      </c>
      <c r="H9" s="7" t="s">
        <v>14</v>
      </c>
      <c r="I9" s="7" t="s">
        <v>15</v>
      </c>
      <c r="J9" s="7" t="s">
        <v>16</v>
      </c>
    </row>
    <row r="10" spans="1:10" x14ac:dyDescent="0.2">
      <c r="A10" s="8">
        <f>DATE($C$5,1,1)</f>
        <v>46023</v>
      </c>
      <c r="B10" s="9"/>
      <c r="C10" s="9"/>
      <c r="D10" s="10">
        <f t="shared" ref="D10:D21" si="0">ROUND((B10+C10)/2,0)</f>
        <v>0</v>
      </c>
      <c r="E10" s="9"/>
      <c r="F10" s="9"/>
      <c r="G10" s="10">
        <f t="shared" ref="G10:G21" si="1">ROUND((E10+F10)/2,0)</f>
        <v>0</v>
      </c>
      <c r="H10" s="10">
        <f t="shared" ref="H10:H21" si="2">MAX(D10-G10,0)</f>
        <v>0</v>
      </c>
      <c r="I10" s="10">
        <f t="shared" ref="I10:I21" si="3">DAY(EOMONTH(A10,0))</f>
        <v>31</v>
      </c>
      <c r="J10" s="10">
        <f t="shared" ref="J10:J21" si="4">ROUND(H10*$C$6*I10/$C$7,0)</f>
        <v>0</v>
      </c>
    </row>
    <row r="11" spans="1:10" x14ac:dyDescent="0.2">
      <c r="A11" s="8">
        <f>DATE($C$5,2,1)</f>
        <v>46054</v>
      </c>
      <c r="B11" s="9">
        <f t="shared" ref="B11:B21" si="5">C10</f>
        <v>0</v>
      </c>
      <c r="C11" s="9"/>
      <c r="D11" s="10">
        <f t="shared" si="0"/>
        <v>0</v>
      </c>
      <c r="E11" s="9">
        <f t="shared" ref="E11:E21" si="6">F10</f>
        <v>0</v>
      </c>
      <c r="F11" s="9"/>
      <c r="G11" s="10">
        <f t="shared" si="1"/>
        <v>0</v>
      </c>
      <c r="H11" s="10">
        <f t="shared" si="2"/>
        <v>0</v>
      </c>
      <c r="I11" s="10">
        <f t="shared" si="3"/>
        <v>28</v>
      </c>
      <c r="J11" s="10">
        <f t="shared" si="4"/>
        <v>0</v>
      </c>
    </row>
    <row r="12" spans="1:10" x14ac:dyDescent="0.2">
      <c r="A12" s="8">
        <f>DATE($C$5,3,1)</f>
        <v>46082</v>
      </c>
      <c r="B12" s="9">
        <f t="shared" si="5"/>
        <v>0</v>
      </c>
      <c r="C12" s="9"/>
      <c r="D12" s="10">
        <f t="shared" si="0"/>
        <v>0</v>
      </c>
      <c r="E12" s="9">
        <f t="shared" si="6"/>
        <v>0</v>
      </c>
      <c r="F12" s="9"/>
      <c r="G12" s="10">
        <f t="shared" si="1"/>
        <v>0</v>
      </c>
      <c r="H12" s="10">
        <f t="shared" si="2"/>
        <v>0</v>
      </c>
      <c r="I12" s="10">
        <f t="shared" si="3"/>
        <v>31</v>
      </c>
      <c r="J12" s="10">
        <f t="shared" si="4"/>
        <v>0</v>
      </c>
    </row>
    <row r="13" spans="1:10" x14ac:dyDescent="0.2">
      <c r="A13" s="8">
        <f>DATE($C$5,4,1)</f>
        <v>46113</v>
      </c>
      <c r="B13" s="9">
        <f t="shared" si="5"/>
        <v>0</v>
      </c>
      <c r="C13" s="9"/>
      <c r="D13" s="10">
        <f t="shared" si="0"/>
        <v>0</v>
      </c>
      <c r="E13" s="9">
        <f t="shared" si="6"/>
        <v>0</v>
      </c>
      <c r="F13" s="9"/>
      <c r="G13" s="10">
        <f t="shared" si="1"/>
        <v>0</v>
      </c>
      <c r="H13" s="10">
        <f t="shared" si="2"/>
        <v>0</v>
      </c>
      <c r="I13" s="10">
        <f t="shared" si="3"/>
        <v>30</v>
      </c>
      <c r="J13" s="10">
        <f t="shared" si="4"/>
        <v>0</v>
      </c>
    </row>
    <row r="14" spans="1:10" x14ac:dyDescent="0.2">
      <c r="A14" s="8">
        <f>DATE($C$5,5,1)</f>
        <v>46143</v>
      </c>
      <c r="B14" s="9">
        <f t="shared" si="5"/>
        <v>0</v>
      </c>
      <c r="C14" s="9"/>
      <c r="D14" s="10">
        <f t="shared" si="0"/>
        <v>0</v>
      </c>
      <c r="E14" s="9">
        <f t="shared" si="6"/>
        <v>0</v>
      </c>
      <c r="F14" s="9"/>
      <c r="G14" s="10">
        <f t="shared" si="1"/>
        <v>0</v>
      </c>
      <c r="H14" s="10">
        <f t="shared" si="2"/>
        <v>0</v>
      </c>
      <c r="I14" s="10">
        <f t="shared" si="3"/>
        <v>31</v>
      </c>
      <c r="J14" s="10">
        <f t="shared" si="4"/>
        <v>0</v>
      </c>
    </row>
    <row r="15" spans="1:10" x14ac:dyDescent="0.2">
      <c r="A15" s="8">
        <f>DATE($C$5,6,1)</f>
        <v>46174</v>
      </c>
      <c r="B15" s="9">
        <f t="shared" si="5"/>
        <v>0</v>
      </c>
      <c r="C15" s="9"/>
      <c r="D15" s="10">
        <f t="shared" si="0"/>
        <v>0</v>
      </c>
      <c r="E15" s="9">
        <f t="shared" si="6"/>
        <v>0</v>
      </c>
      <c r="F15" s="9"/>
      <c r="G15" s="10">
        <f t="shared" si="1"/>
        <v>0</v>
      </c>
      <c r="H15" s="10">
        <f t="shared" si="2"/>
        <v>0</v>
      </c>
      <c r="I15" s="10">
        <f t="shared" si="3"/>
        <v>30</v>
      </c>
      <c r="J15" s="10">
        <f t="shared" si="4"/>
        <v>0</v>
      </c>
    </row>
    <row r="16" spans="1:10" x14ac:dyDescent="0.2">
      <c r="A16" s="8">
        <f>DATE($C$5,7,1)</f>
        <v>46204</v>
      </c>
      <c r="B16" s="9">
        <f t="shared" si="5"/>
        <v>0</v>
      </c>
      <c r="C16" s="9"/>
      <c r="D16" s="10">
        <f t="shared" si="0"/>
        <v>0</v>
      </c>
      <c r="E16" s="9">
        <f t="shared" si="6"/>
        <v>0</v>
      </c>
      <c r="F16" s="9"/>
      <c r="G16" s="10">
        <f t="shared" si="1"/>
        <v>0</v>
      </c>
      <c r="H16" s="10">
        <f t="shared" si="2"/>
        <v>0</v>
      </c>
      <c r="I16" s="10">
        <f t="shared" si="3"/>
        <v>31</v>
      </c>
      <c r="J16" s="10">
        <f t="shared" si="4"/>
        <v>0</v>
      </c>
    </row>
    <row r="17" spans="1:10" x14ac:dyDescent="0.2">
      <c r="A17" s="8">
        <f>DATE($C$5,8,1)</f>
        <v>46235</v>
      </c>
      <c r="B17" s="9">
        <f t="shared" si="5"/>
        <v>0</v>
      </c>
      <c r="C17" s="9"/>
      <c r="D17" s="10">
        <f t="shared" si="0"/>
        <v>0</v>
      </c>
      <c r="E17" s="9">
        <f t="shared" si="6"/>
        <v>0</v>
      </c>
      <c r="F17" s="9"/>
      <c r="G17" s="10">
        <f t="shared" si="1"/>
        <v>0</v>
      </c>
      <c r="H17" s="10">
        <f t="shared" si="2"/>
        <v>0</v>
      </c>
      <c r="I17" s="10">
        <f t="shared" si="3"/>
        <v>31</v>
      </c>
      <c r="J17" s="10">
        <f t="shared" si="4"/>
        <v>0</v>
      </c>
    </row>
    <row r="18" spans="1:10" x14ac:dyDescent="0.2">
      <c r="A18" s="8">
        <f>DATE($C$5,9,1)</f>
        <v>46266</v>
      </c>
      <c r="B18" s="9">
        <f t="shared" si="5"/>
        <v>0</v>
      </c>
      <c r="C18" s="9"/>
      <c r="D18" s="10">
        <f t="shared" si="0"/>
        <v>0</v>
      </c>
      <c r="E18" s="9">
        <f t="shared" si="6"/>
        <v>0</v>
      </c>
      <c r="F18" s="9"/>
      <c r="G18" s="10">
        <f t="shared" si="1"/>
        <v>0</v>
      </c>
      <c r="H18" s="10">
        <f t="shared" si="2"/>
        <v>0</v>
      </c>
      <c r="I18" s="10">
        <f t="shared" si="3"/>
        <v>30</v>
      </c>
      <c r="J18" s="10">
        <f t="shared" si="4"/>
        <v>0</v>
      </c>
    </row>
    <row r="19" spans="1:10" x14ac:dyDescent="0.2">
      <c r="A19" s="8">
        <f>DATE($C$5,10,1)</f>
        <v>46296</v>
      </c>
      <c r="B19" s="9">
        <f t="shared" si="5"/>
        <v>0</v>
      </c>
      <c r="C19" s="9"/>
      <c r="D19" s="10">
        <f t="shared" si="0"/>
        <v>0</v>
      </c>
      <c r="E19" s="9">
        <f t="shared" si="6"/>
        <v>0</v>
      </c>
      <c r="F19" s="9"/>
      <c r="G19" s="10">
        <f t="shared" si="1"/>
        <v>0</v>
      </c>
      <c r="H19" s="10">
        <f t="shared" si="2"/>
        <v>0</v>
      </c>
      <c r="I19" s="10">
        <f t="shared" si="3"/>
        <v>31</v>
      </c>
      <c r="J19" s="10">
        <f t="shared" si="4"/>
        <v>0</v>
      </c>
    </row>
    <row r="20" spans="1:10" x14ac:dyDescent="0.2">
      <c r="A20" s="8">
        <f>DATE($C$5,11,1)</f>
        <v>46327</v>
      </c>
      <c r="B20" s="9">
        <f t="shared" si="5"/>
        <v>0</v>
      </c>
      <c r="C20" s="9"/>
      <c r="D20" s="10">
        <f t="shared" si="0"/>
        <v>0</v>
      </c>
      <c r="E20" s="9">
        <f t="shared" si="6"/>
        <v>0</v>
      </c>
      <c r="F20" s="9"/>
      <c r="G20" s="10">
        <f t="shared" si="1"/>
        <v>0</v>
      </c>
      <c r="H20" s="10">
        <f t="shared" si="2"/>
        <v>0</v>
      </c>
      <c r="I20" s="10">
        <f t="shared" si="3"/>
        <v>30</v>
      </c>
      <c r="J20" s="10">
        <f t="shared" si="4"/>
        <v>0</v>
      </c>
    </row>
    <row r="21" spans="1:10" x14ac:dyDescent="0.2">
      <c r="A21" s="8">
        <f>DATE($C$5,12,1)</f>
        <v>46357</v>
      </c>
      <c r="B21" s="9">
        <f t="shared" si="5"/>
        <v>0</v>
      </c>
      <c r="C21" s="9"/>
      <c r="D21" s="10">
        <f t="shared" si="0"/>
        <v>0</v>
      </c>
      <c r="E21" s="9">
        <f t="shared" si="6"/>
        <v>0</v>
      </c>
      <c r="F21" s="9"/>
      <c r="G21" s="10">
        <f t="shared" si="1"/>
        <v>0</v>
      </c>
      <c r="H21" s="10">
        <f t="shared" si="2"/>
        <v>0</v>
      </c>
      <c r="I21" s="10">
        <f t="shared" si="3"/>
        <v>31</v>
      </c>
      <c r="J21" s="10">
        <f t="shared" si="4"/>
        <v>0</v>
      </c>
    </row>
    <row r="22" spans="1:10" x14ac:dyDescent="0.2">
      <c r="I22" s="3" t="s">
        <v>17</v>
      </c>
      <c r="J22" s="11">
        <f>SUM(J10:J21)</f>
        <v>0</v>
      </c>
    </row>
    <row r="24" spans="1:10" x14ac:dyDescent="0.2">
      <c r="A24" s="12" t="s">
        <v>18</v>
      </c>
    </row>
    <row r="25" spans="1:10" x14ac:dyDescent="0.2">
      <c r="A25" s="6" t="s">
        <v>19</v>
      </c>
    </row>
  </sheetData>
  <phoneticPr fontId="8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1"/>
  <sheetViews>
    <sheetView workbookViewId="0"/>
  </sheetViews>
  <sheetFormatPr defaultRowHeight="13" x14ac:dyDescent="0.2"/>
  <cols>
    <col min="1" max="1" width="26" customWidth="1"/>
    <col min="2" max="2" width="12" customWidth="1"/>
    <col min="3" max="3" width="34" customWidth="1"/>
  </cols>
  <sheetData>
    <row r="1" spans="1:3" ht="14" x14ac:dyDescent="0.2">
      <c r="A1" s="13" t="s">
        <v>20</v>
      </c>
    </row>
    <row r="3" spans="1:3" x14ac:dyDescent="0.2">
      <c r="A3" s="14" t="s">
        <v>21</v>
      </c>
      <c r="B3" s="14" t="s">
        <v>22</v>
      </c>
      <c r="C3" s="14" t="s">
        <v>23</v>
      </c>
    </row>
    <row r="4" spans="1:3" x14ac:dyDescent="0.2">
      <c r="A4" s="15" t="s">
        <v>24</v>
      </c>
      <c r="B4" s="15" t="s">
        <v>25</v>
      </c>
      <c r="C4" s="15"/>
    </row>
    <row r="5" spans="1:3" x14ac:dyDescent="0.2">
      <c r="A5" s="15" t="s">
        <v>26</v>
      </c>
      <c r="B5" s="15" t="s">
        <v>27</v>
      </c>
      <c r="C5" s="15"/>
    </row>
    <row r="6" spans="1:3" x14ac:dyDescent="0.2">
      <c r="A6" s="15" t="s">
        <v>28</v>
      </c>
      <c r="B6" s="15" t="s">
        <v>29</v>
      </c>
      <c r="C6" s="15"/>
    </row>
    <row r="7" spans="1:3" x14ac:dyDescent="0.2">
      <c r="A7" s="15" t="s">
        <v>30</v>
      </c>
      <c r="B7" s="15" t="s">
        <v>31</v>
      </c>
      <c r="C7" s="15" t="s">
        <v>32</v>
      </c>
    </row>
    <row r="9" spans="1:3" x14ac:dyDescent="0.2">
      <c r="A9" s="2" t="s">
        <v>33</v>
      </c>
    </row>
    <row r="10" spans="1:3" x14ac:dyDescent="0.2">
      <c r="A10" s="2" t="s">
        <v>34</v>
      </c>
    </row>
    <row r="11" spans="1:3" x14ac:dyDescent="0.2">
      <c r="A11" s="2" t="s">
        <v>35</v>
      </c>
    </row>
  </sheetData>
  <phoneticPr fontId="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利息計算</vt:lpstr>
      <vt:lpstr>利率の根拠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岩男 祐多</cp:lastModifiedBy>
  <dcterms:created xsi:type="dcterms:W3CDTF">2026-08-01T08:43:32Z</dcterms:created>
  <dcterms:modified xsi:type="dcterms:W3CDTF">2026-09-03T06:43:05Z</dcterms:modified>
</cp:coreProperties>
</file>