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計算シート" sheetId="2" state="visible" r:id="rId2"/>
    <sheet xmlns:r="http://schemas.openxmlformats.org/officeDocument/2006/relationships" name="控除額表" sheetId="3" state="visible" r:id="rId3"/>
    <sheet xmlns:r="http://schemas.openxmlformats.org/officeDocument/2006/relationships" name="給与所得早見表" sheetId="4" state="visible" r:id="rId4"/>
    <sheet xmlns:r="http://schemas.openxmlformats.org/officeDocument/2006/relationships" name="判定ライン一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0695C"/>
      <sz val="14"/>
    </font>
    <font>
      <b val="1"/>
    </font>
    <font>
      <b val="1"/>
      <color rgb="00FFFFFF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00695C"/>
      </patternFill>
    </fill>
    <fill>
      <patternFill patternType="solid">
        <fgColor rgb="00FFF9C4"/>
      </patternFill>
    </fill>
    <fill>
      <patternFill patternType="solid">
        <fgColor rgb="00F1F5F9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4" fillId="0" borderId="0" pivotButton="0" quotePrefix="0" xfId="0"/>
    <xf numFmtId="3" fontId="4" fillId="5" borderId="1" pivotButton="0" quotePrefix="0" xfId="0"/>
    <xf numFmtId="3" fontId="0" fillId="5" borderId="1" pivotButton="0" quotePrefix="0" xfId="0"/>
    <xf numFmtId="0" fontId="0" fillId="5" borderId="1" pivotButton="0" quotePrefix="0" xfId="0"/>
    <xf numFmtId="0" fontId="3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合計所得金額 計算シート（令和7年分・令和8年分）</t>
        </is>
      </c>
    </row>
    <row r="2">
      <c r="A2" t="inlineStr">
        <is>
          <t>EZARK税務会計（ezark-tax-accounting.com）の記事「合計所得金額の計算ツール」の配布ファイルです。会員登録・メールアドレスは不要です。</t>
        </is>
      </c>
    </row>
    <row r="3">
      <c r="A3" t="inlineStr"/>
    </row>
    <row r="4">
      <c r="A4" s="2" t="inlineStr">
        <is>
          <t>【使い方】</t>
        </is>
      </c>
    </row>
    <row r="5">
      <c r="A5" t="inlineStr">
        <is>
          <t>1. 「計算シート」の黄色いセルに、年分・給与収入・副業・公的年金等・その他の所得を入力します。</t>
        </is>
      </c>
    </row>
    <row r="6">
      <c r="A6" t="inlineStr">
        <is>
          <t>2. 緑色のセルに合計所得金額と、扶養・配偶者控除などの判定が出ます。数式は変更しないでください。</t>
        </is>
      </c>
    </row>
    <row r="7">
      <c r="A7" t="inlineStr">
        <is>
          <t>3. 入力は1年分（1月1日から12月31日）の見積額を円で入れます。</t>
        </is>
      </c>
    </row>
    <row r="8">
      <c r="A8" t="inlineStr"/>
    </row>
    <row r="9">
      <c r="A9" s="2" t="inlineStr">
        <is>
          <t>【根拠（国税庁）】</t>
        </is>
      </c>
    </row>
    <row r="10">
      <c r="A10" t="inlineStr">
        <is>
          <t>No.1410 給与所得控除／No.1600 公的年金等の課税関係／No.1500 雑所得／No.2072 青色申告特別控除／No.1411 所得金額調整控除</t>
        </is>
      </c>
    </row>
    <row r="11">
      <c r="A11" t="inlineStr">
        <is>
          <t>No.1199 基礎控除／No.1191 配偶者控除／No.1195 配偶者特別控除／No.1177 特定親族特別控除／No.1175 勤労学生控除（令和8年4月1日現在法令等）</t>
        </is>
      </c>
    </row>
    <row r="12">
      <c r="A12" t="inlineStr">
        <is>
          <t>令和8年分の改正は令和8年12月1日に施行され、令和8年分から適用されます（国税庁「令和8年度税制改正（所得税の基礎控除の引上げ等関係）Q&amp;A」Q1-1）。</t>
        </is>
      </c>
    </row>
    <row r="13">
      <c r="A13" t="inlineStr"/>
    </row>
    <row r="14">
      <c r="A14" s="2" t="inlineStr">
        <is>
          <t>【このシートが計算しないもの】</t>
        </is>
      </c>
    </row>
    <row r="15">
      <c r="A15" t="inlineStr">
        <is>
          <t>・住民税の要件（住民税は別の基準です）</t>
        </is>
      </c>
    </row>
    <row r="16">
      <c r="A16" t="inlineStr">
        <is>
          <t>・扶養親族の年齢・同居・生計を一にする要件、青色事業専従者など所得以外の要件</t>
        </is>
      </c>
    </row>
    <row r="17">
      <c r="A17" t="inlineStr">
        <is>
          <t>・退職所得、山林所得、申告分離課税の所得は「その他の所得」に自分で金額を入れてください（扱いは税務署に確認）</t>
        </is>
      </c>
    </row>
    <row r="18">
      <c r="A18" t="inlineStr">
        <is>
          <t>・純損失・雑損失の繰越控除、損益通算の細かな順序（赤字は事業所得と給与の通算のみ反映。雑所得の赤字は他の所得と通算しません）</t>
        </is>
      </c>
    </row>
    <row r="19">
      <c r="A19" t="inlineStr">
        <is>
          <t>・事業所得と雑所得のどちらに当たるかの判断（実態で判断されます）</t>
        </is>
      </c>
    </row>
    <row r="20">
      <c r="A20" t="inlineStr"/>
    </row>
    <row r="21">
      <c r="A21" t="inlineStr">
        <is>
          <t>本シートは情報提供を目的とした目安です。個別の取扱いは税理士・税務署にご確認ください。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78" customWidth="1" min="1" max="1"/>
    <col width="20" customWidth="1" min="2" max="2"/>
    <col width="60" customWidth="1" min="3" max="3"/>
  </cols>
  <sheetData>
    <row r="1">
      <c r="A1" s="1" t="inlineStr">
        <is>
          <t>合計所得金額 計算シート</t>
        </is>
      </c>
    </row>
    <row r="2">
      <c r="A2" t="inlineStr">
        <is>
          <t>黄色いセルに入力 → 緑色のセルに結果が出ます（金額はすべて円・1年分）</t>
        </is>
      </c>
    </row>
    <row r="3">
      <c r="A3" t="inlineStr">
        <is>
          <t>対象の年分</t>
        </is>
      </c>
      <c r="B3" s="3" t="inlineStr">
        <is>
          <t>令和8年分</t>
        </is>
      </c>
    </row>
    <row r="5">
      <c r="A5" t="inlineStr">
        <is>
          <t>給与収入（源泉徴収票の支払金額・複数なら合計）</t>
        </is>
      </c>
      <c r="B5" s="4" t="n">
        <v>1300000</v>
      </c>
    </row>
    <row r="6">
      <c r="A6" t="inlineStr">
        <is>
          <t>所得金額調整控除（子育て・特別障害者等）に該当</t>
        </is>
      </c>
      <c r="B6" s="3" t="inlineStr">
        <is>
          <t>いいえ</t>
        </is>
      </c>
    </row>
    <row r="8">
      <c r="A8" t="inlineStr">
        <is>
          <t>副業の区分</t>
        </is>
      </c>
      <c r="B8" s="3" t="inlineStr">
        <is>
          <t>雑所得</t>
        </is>
      </c>
    </row>
    <row r="9">
      <c r="A9" t="inlineStr">
        <is>
          <t>副業の収入</t>
        </is>
      </c>
      <c r="B9" s="4" t="n">
        <v>200000</v>
      </c>
    </row>
    <row r="10">
      <c r="A10" t="inlineStr">
        <is>
          <t>副業の必要経費</t>
        </is>
      </c>
      <c r="B10" s="4" t="n">
        <v>20000</v>
      </c>
    </row>
    <row r="11">
      <c r="A11" t="inlineStr">
        <is>
          <t>青色申告特別控除額（事業所得のときのみ。0/100000/550000/650000）</t>
        </is>
      </c>
      <c r="B11" s="4" t="n">
        <v>0</v>
      </c>
    </row>
    <row r="13">
      <c r="A13" t="inlineStr">
        <is>
          <t>公的年金等の収入</t>
        </is>
      </c>
      <c r="B13" s="4" t="n">
        <v>0</v>
      </c>
    </row>
    <row r="14">
      <c r="A14" t="inlineStr">
        <is>
          <t>年金を受け取る人の年齢</t>
        </is>
      </c>
      <c r="B14" s="3" t="inlineStr">
        <is>
          <t>65歳未満</t>
        </is>
      </c>
    </row>
    <row r="16">
      <c r="A16" t="inlineStr">
        <is>
          <t>その他の所得金額（不動産・配当・退職など。自分で計算した所得額）</t>
        </is>
      </c>
      <c r="B16" s="4" t="n">
        <v>0</v>
      </c>
    </row>
    <row r="19">
      <c r="A19" s="2" t="inlineStr">
        <is>
          <t>【途中計算】</t>
        </is>
      </c>
    </row>
    <row r="20">
      <c r="A20" t="inlineStr">
        <is>
          <t>年分コード（8=令和8年分・7=令和7年分）</t>
        </is>
      </c>
      <c r="B20" s="5">
        <f>IF(B3="令和8年分",8,7)</f>
        <v/>
      </c>
    </row>
    <row r="21">
      <c r="A21" t="inlineStr">
        <is>
          <t>給与収入を4,000円単位で切り捨て</t>
        </is>
      </c>
      <c r="B21" s="5">
        <f>TRUNC(B5/4000)*4000</f>
        <v/>
      </c>
    </row>
    <row r="22">
      <c r="A22" t="inlineStr">
        <is>
          <t>給与所得控除後の金額（式で求める区分）</t>
        </is>
      </c>
      <c r="B22" s="5">
        <f>IF(B5&lt;3600000,INT(B21*7/10)-80000,IF(B5&lt;6600000,INT(B21*8/10)-440000,IF(B5&lt;8500000,INT(B5*9/10)-1100000,B5-1950000)))</f>
        <v/>
      </c>
    </row>
    <row r="23">
      <c r="A23" t="inlineStr">
        <is>
          <t>給与所得控除後の給与等の金額</t>
        </is>
      </c>
      <c r="B23" s="5">
        <f>IF(B5&lt;=0,0,IF(B20=8,IF(B5&lt;=740999,0,IF(B5&lt;2191000,B5-740000,IF(B5&lt;2193000,1451000,IF(B5&lt;2196000,1453000,IF(B5&lt;2200000,1456000,B22))))),IF(B5&lt;=650999,0,IF(B5&lt;1900000,B5-650000,B22))))</f>
        <v/>
      </c>
    </row>
    <row r="24">
      <c r="A24" t="inlineStr">
        <is>
          <t>所得金額調整控除（子育て・特別障害者等）</t>
        </is>
      </c>
      <c r="B24" s="5">
        <f>IF(AND(B6="はい",B5&gt;8500000),ROUNDUP((MIN(B5,10000000)-8500000)/10,0),0)</f>
        <v/>
      </c>
    </row>
    <row r="25">
      <c r="A25" t="inlineStr">
        <is>
          <t>副業の収入−必要経費</t>
        </is>
      </c>
      <c r="B25" s="5">
        <f>B9-B10</f>
        <v/>
      </c>
    </row>
    <row r="26">
      <c r="A26" t="inlineStr">
        <is>
          <t>青色申告特別控除の適用額（事業所得が黒字の範囲）</t>
        </is>
      </c>
      <c r="B26" s="5">
        <f>IF(AND(B8="事業所得",B25&gt;0),MIN(B11,B25),0)</f>
        <v/>
      </c>
    </row>
    <row r="27">
      <c r="A27" t="inlineStr">
        <is>
          <t>事業所得</t>
        </is>
      </c>
      <c r="B27" s="5">
        <f>IF(B8="事業所得",B25-B26,0)</f>
        <v/>
      </c>
    </row>
    <row r="28">
      <c r="A28" t="inlineStr">
        <is>
          <t>副業の雑所得（業務に係る雑所得）</t>
        </is>
      </c>
      <c r="B28" s="5">
        <f>IF(B8="雑所得",B25,0)</f>
        <v/>
      </c>
    </row>
    <row r="29">
      <c r="A29" t="inlineStr">
        <is>
          <t>年金の判定に使う「公的年金等以外の合計所得金額」</t>
        </is>
      </c>
      <c r="B29" s="5">
        <f>(B23-B24)+B27+B28+B16</f>
        <v/>
      </c>
    </row>
    <row r="30">
      <c r="A30" t="inlineStr">
        <is>
          <t>年金区分（1=1,000万円以下・2=2,000万円以下・3=2,000万円超）</t>
        </is>
      </c>
      <c r="B30" s="5">
        <f>IF(B29&lt;=10000000,1,IF(B29&lt;=20000000,2,3))</f>
        <v/>
      </c>
    </row>
    <row r="31">
      <c r="A31" t="inlineStr">
        <is>
          <t>公的年金等控除の最低保障額</t>
        </is>
      </c>
      <c r="B31" s="5">
        <f>IF(B14="65歳以上",CHOOSE(B30,1100000,1000000,900000),CHOOSE(B30,600000,500000,400000))</f>
        <v/>
      </c>
    </row>
    <row r="32">
      <c r="A32" t="inlineStr">
        <is>
          <t>公的年金等に係る雑所得の金額</t>
        </is>
      </c>
      <c r="B32" s="5">
        <f>IF(B13&lt;=0,0,IF(B13&lt;=B31,0,IF(B13&lt;IF(B14="65歳以上",3300000,1300000),B13-B31,IF(B13&lt;4100000,INT(B13*75/100)-CHOOSE(B30,275000,175000,75000),IF(B13&lt;7700000,INT(B13*85/100)-CHOOSE(B30,685000,585000,485000),IF(B13&lt;10000000,INT(B13*95/100)-CHOOSE(B30,1455000,1355000,1255000),B13-CHOOSE(B30,1955000,1855000,1755000)))))))</f>
        <v/>
      </c>
    </row>
    <row r="33">
      <c r="A33" t="inlineStr">
        <is>
          <t>所得金額調整控除（給与所得と年金所得の双方がある場合）</t>
        </is>
      </c>
      <c r="B33" s="5">
        <f>MAX(0,MIN(B23,100000)+MIN(B32,100000)-100000)</f>
        <v/>
      </c>
    </row>
    <row r="34">
      <c r="A34" t="inlineStr">
        <is>
          <t>給与所得の金額</t>
        </is>
      </c>
      <c r="B34" s="5">
        <f>MAX(0,B23-B24-B33)</f>
        <v/>
      </c>
    </row>
    <row r="35">
      <c r="A35" t="inlineStr">
        <is>
          <t>雑所得の金額（年金＋副業。赤字は0）</t>
        </is>
      </c>
      <c r="B35" s="5">
        <f>MAX(0,B32+B28)</f>
        <v/>
      </c>
    </row>
    <row r="36">
      <c r="A36" s="6" t="inlineStr">
        <is>
          <t>合計所得金額</t>
        </is>
      </c>
      <c r="B36" s="7">
        <f>MAX(0,B34+B27+B35+B16)</f>
        <v/>
      </c>
      <c r="C36" t="inlineStr">
        <is>
          <t>給与所得＋事業所得＋雑所得＋その他の所得（赤字で0未満のときは0）</t>
        </is>
      </c>
    </row>
    <row r="38">
      <c r="A38" s="2" t="inlineStr">
        <is>
          <t>【控除の判定】（合計所得金額で決まる所得要件のみ）</t>
        </is>
      </c>
    </row>
    <row r="40">
      <c r="A40" t="inlineStr">
        <is>
          <t>基礎控除</t>
        </is>
      </c>
      <c r="B40" s="8">
        <f>IF(B36&gt;25000000,0,IF(B36&gt;24500000,160000,IF(B36&gt;24000000,320000,IF(B36&gt;23500000,480000,IF(B20=8,IF(B36&gt;6550000,620000,IF(B36&gt;4890000,670000,1040000)),IF(B36&gt;6550000,580000,IF(B36&gt;4890000,630000,IF(B36&gt;3360000,680000,IF(B36&gt;1320000,880000,950000)))))))))</f>
        <v/>
      </c>
    </row>
    <row r="41">
      <c r="A41" t="inlineStr">
        <is>
          <t>同一生計配偶者・扶養親族になれる所得の上限</t>
        </is>
      </c>
      <c r="B41" s="8">
        <f>IF(B20=8,620000,580000)</f>
        <v/>
      </c>
    </row>
    <row r="42">
      <c r="A42" t="inlineStr">
        <is>
          <t>あなたが同一生計配偶者・扶養親族の所得要件を満たすか</t>
        </is>
      </c>
      <c r="B42" s="9">
        <f>IF(B36&lt;=B41,"該当","対象外")</f>
        <v/>
      </c>
    </row>
    <row r="43">
      <c r="A43" t="inlineStr">
        <is>
          <t>配偶者特別控除の配偶者に当たる場合の控除額（納税者の合計所得900万円以下）</t>
        </is>
      </c>
      <c r="B43" s="8">
        <f>IF(AND(B36&gt;B41,B36&lt;=1330000),INDEX(控除額表!$B$3:$B$11,COUNTIF(控除額表!$A$3:$A$11,"&lt;"&amp;B36)+1),"対象外")</f>
        <v/>
      </c>
    </row>
    <row r="44">
      <c r="A44" t="inlineStr">
        <is>
          <t>同上（納税者の合計所得900万円超950万円以下）</t>
        </is>
      </c>
      <c r="B44" s="8">
        <f>IF(AND(B36&gt;B41,B36&lt;=1330000),INDEX(控除額表!$C$3:$C$11,COUNTIF(控除額表!$A$3:$A$11,"&lt;"&amp;B36)+1),"対象外")</f>
        <v/>
      </c>
    </row>
    <row r="45">
      <c r="A45" t="inlineStr">
        <is>
          <t>同上（納税者の合計所得950万円超1,000万円以下）</t>
        </is>
      </c>
      <c r="B45" s="8">
        <f>IF(AND(B36&gt;B41,B36&lt;=1330000),INDEX(控除額表!$D$3:$D$11,COUNTIF(控除額表!$A$3:$A$11,"&lt;"&amp;B36)+1),"対象外")</f>
        <v/>
      </c>
    </row>
    <row r="46">
      <c r="A46" t="inlineStr">
        <is>
          <t>特定親族特別控除（19歳以上23歳未満の親族）に当たる場合の控除額</t>
        </is>
      </c>
      <c r="B46" s="8">
        <f>IF(AND(B36&gt;B41,B36&lt;=1230000),INDEX(控除額表!$G$3:$G$11,COUNTIF(控除額表!$F$3:$F$11,"&lt;"&amp;B36)+1),"対象外")</f>
        <v/>
      </c>
    </row>
    <row r="47">
      <c r="A47" t="inlineStr">
        <is>
          <t>勤労学生控除（本人）の所得要件（学校の要件は別・雑所得は給与所得等以外として算入）</t>
        </is>
      </c>
      <c r="B47" s="9">
        <f>IF(AND(B36&lt;=IF(B20=8,890000,850000),B35+B16&lt;=100000,OR(B34&gt;0,B27&gt;0)),"該当","対象外")</f>
        <v/>
      </c>
    </row>
    <row r="48">
      <c r="A48" t="inlineStr">
        <is>
          <t>あなたが配偶者控除・配偶者特別控除を受ける納税者になれるか（合計所得1,000万円以下）</t>
        </is>
      </c>
      <c r="B48" s="9">
        <f>IF(B36&lt;=10000000,"該当","対象外")</f>
        <v/>
      </c>
    </row>
    <row r="49">
      <c r="A49" t="inlineStr">
        <is>
          <t>あなたが受ける配偶者控除の額（一般の控除対象配偶者がいる場合）</t>
        </is>
      </c>
      <c r="B49" s="8">
        <f>IF(B36&lt;=9000000,380000,IF(B36&lt;=9500000,260000,IF(B36&lt;=10000000,130000,0)))</f>
        <v/>
      </c>
    </row>
    <row r="50">
      <c r="A50" t="inlineStr">
        <is>
          <t>寡婦控除・ひとり親控除の本人所得要件（500万円以下）</t>
        </is>
      </c>
      <c r="B50" s="9">
        <f>IF(B36&lt;=5000000,"該当","対象外")</f>
        <v/>
      </c>
    </row>
    <row r="52">
      <c r="A52" t="inlineStr">
        <is>
          <t>※所得以外の要件（親族関係・生計を一にする・年齢・青色事業専従者など）は、国税庁の各タックスアンサーで確認してください。</t>
        </is>
      </c>
    </row>
  </sheetData>
  <dataValidations count="6">
    <dataValidation sqref="B3" showDropDown="0" showInputMessage="0" showErrorMessage="0" allowBlank="0" type="list">
      <formula1>"令和8年分,令和7年分"</formula1>
    </dataValidation>
    <dataValidation sqref="B6" showDropDown="0" showInputMessage="0" showErrorMessage="0" allowBlank="0" type="list">
      <formula1>"はい,いいえ"</formula1>
    </dataValidation>
    <dataValidation sqref="B8" showDropDown="0" showInputMessage="0" showErrorMessage="0" allowBlank="0" type="list">
      <formula1>"雑所得,事業所得"</formula1>
    </dataValidation>
    <dataValidation sqref="B14" showDropDown="0" showInputMessage="0" showErrorMessage="0" allowBlank="0" type="list">
      <formula1>"65歳未満,65歳以上"</formula1>
    </dataValidation>
    <dataValidation sqref="B5 B9 B10 B13 B16" showDropDown="0" showInputMessage="0" showErrorMessage="0" allowBlank="0" type="decimal" operator="greaterThanOrEqual">
      <formula1>0</formula1>
    </dataValidation>
    <dataValidation sqref="B11" showDropDown="0" showInputMessage="0" showErrorMessage="0" allowBlank="0" type="list">
      <formula1>"0,100000,550000,650000"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2" customWidth="1" min="4" max="4"/>
    <col width="4" customWidth="1" min="5" max="5"/>
    <col width="30" customWidth="1" min="6" max="6"/>
    <col width="14" customWidth="1" min="7" max="7"/>
  </cols>
  <sheetData>
    <row r="1">
      <c r="A1" s="2" t="inlineStr">
        <is>
          <t>配偶者特別控除（令和8年分以降。令和7年分も金額は同じで、下限のみ58万円超）</t>
        </is>
      </c>
      <c r="F1" s="2" t="inlineStr">
        <is>
          <t>特定親族特別控除（19歳以上23歳未満の親族）</t>
        </is>
      </c>
    </row>
    <row r="2">
      <c r="A2" s="10" t="inlineStr">
        <is>
          <t>配偶者の合計所得金額の上限</t>
        </is>
      </c>
      <c r="B2" s="10" t="inlineStr">
        <is>
          <t>納税者900万円以下</t>
        </is>
      </c>
      <c r="C2" s="10" t="inlineStr">
        <is>
          <t>納税者950万円以下</t>
        </is>
      </c>
      <c r="D2" s="10" t="inlineStr">
        <is>
          <t>納税者1,000万円以下</t>
        </is>
      </c>
      <c r="F2" s="10" t="inlineStr">
        <is>
          <t>特定親族の合計所得金額の上限</t>
        </is>
      </c>
      <c r="G2" s="10" t="inlineStr">
        <is>
          <t>控除額</t>
        </is>
      </c>
    </row>
    <row r="3">
      <c r="A3" s="11" t="n">
        <v>950000</v>
      </c>
      <c r="B3" s="11" t="n">
        <v>380000</v>
      </c>
      <c r="C3" s="11" t="n">
        <v>260000</v>
      </c>
      <c r="D3" s="11" t="n">
        <v>130000</v>
      </c>
      <c r="F3" s="11" t="n">
        <v>850000</v>
      </c>
      <c r="G3" s="11" t="n">
        <v>630000</v>
      </c>
    </row>
    <row r="4">
      <c r="A4" s="11" t="n">
        <v>1000000</v>
      </c>
      <c r="B4" s="11" t="n">
        <v>360000</v>
      </c>
      <c r="C4" s="11" t="n">
        <v>240000</v>
      </c>
      <c r="D4" s="11" t="n">
        <v>120000</v>
      </c>
      <c r="F4" s="11" t="n">
        <v>900000</v>
      </c>
      <c r="G4" s="11" t="n">
        <v>610000</v>
      </c>
    </row>
    <row r="5">
      <c r="A5" s="11" t="n">
        <v>1050000</v>
      </c>
      <c r="B5" s="11" t="n">
        <v>310000</v>
      </c>
      <c r="C5" s="11" t="n">
        <v>210000</v>
      </c>
      <c r="D5" s="11" t="n">
        <v>110000</v>
      </c>
      <c r="F5" s="11" t="n">
        <v>950000</v>
      </c>
      <c r="G5" s="11" t="n">
        <v>510000</v>
      </c>
    </row>
    <row r="6">
      <c r="A6" s="11" t="n">
        <v>1100000</v>
      </c>
      <c r="B6" s="11" t="n">
        <v>260000</v>
      </c>
      <c r="C6" s="11" t="n">
        <v>180000</v>
      </c>
      <c r="D6" s="11" t="n">
        <v>90000</v>
      </c>
      <c r="F6" s="11" t="n">
        <v>1000000</v>
      </c>
      <c r="G6" s="11" t="n">
        <v>410000</v>
      </c>
    </row>
    <row r="7">
      <c r="A7" s="11" t="n">
        <v>1150000</v>
      </c>
      <c r="B7" s="11" t="n">
        <v>210000</v>
      </c>
      <c r="C7" s="11" t="n">
        <v>140000</v>
      </c>
      <c r="D7" s="11" t="n">
        <v>70000</v>
      </c>
      <c r="F7" s="11" t="n">
        <v>1050000</v>
      </c>
      <c r="G7" s="11" t="n">
        <v>310000</v>
      </c>
    </row>
    <row r="8">
      <c r="A8" s="11" t="n">
        <v>1200000</v>
      </c>
      <c r="B8" s="11" t="n">
        <v>160000</v>
      </c>
      <c r="C8" s="11" t="n">
        <v>110000</v>
      </c>
      <c r="D8" s="11" t="n">
        <v>60000</v>
      </c>
      <c r="F8" s="11" t="n">
        <v>1100000</v>
      </c>
      <c r="G8" s="11" t="n">
        <v>210000</v>
      </c>
    </row>
    <row r="9">
      <c r="A9" s="11" t="n">
        <v>1250000</v>
      </c>
      <c r="B9" s="11" t="n">
        <v>110000</v>
      </c>
      <c r="C9" s="11" t="n">
        <v>80000</v>
      </c>
      <c r="D9" s="11" t="n">
        <v>40000</v>
      </c>
      <c r="F9" s="11" t="n">
        <v>1150000</v>
      </c>
      <c r="G9" s="11" t="n">
        <v>110000</v>
      </c>
    </row>
    <row r="10">
      <c r="A10" s="11" t="n">
        <v>1300000</v>
      </c>
      <c r="B10" s="11" t="n">
        <v>60000</v>
      </c>
      <c r="C10" s="11" t="n">
        <v>40000</v>
      </c>
      <c r="D10" s="11" t="n">
        <v>20000</v>
      </c>
      <c r="F10" s="11" t="n">
        <v>1200000</v>
      </c>
      <c r="G10" s="11" t="n">
        <v>60000</v>
      </c>
    </row>
    <row r="11">
      <c r="A11" s="11" t="n">
        <v>1330000</v>
      </c>
      <c r="B11" s="11" t="n">
        <v>30000</v>
      </c>
      <c r="C11" s="11" t="n">
        <v>20000</v>
      </c>
      <c r="D11" s="11" t="n">
        <v>10000</v>
      </c>
      <c r="F11" s="11" t="n">
        <v>1230000</v>
      </c>
      <c r="G11" s="11" t="n">
        <v>30000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給与収入と給与所得控除後の金額（10万円刻み・国税庁 No.1410 の式で計算した値）</t>
        </is>
      </c>
    </row>
    <row r="2">
      <c r="A2" s="10" t="inlineStr">
        <is>
          <t>給与収入</t>
        </is>
      </c>
      <c r="B2" s="10" t="inlineStr">
        <is>
          <t>令和8年分</t>
        </is>
      </c>
      <c r="C2" s="10" t="inlineStr">
        <is>
          <t>令和7年分</t>
        </is>
      </c>
    </row>
    <row r="3">
      <c r="A3" s="11" t="n">
        <v>0</v>
      </c>
      <c r="B3" s="11" t="n">
        <v>0</v>
      </c>
      <c r="C3" s="11" t="n">
        <v>0</v>
      </c>
    </row>
    <row r="4">
      <c r="A4" s="11" t="n">
        <v>100000</v>
      </c>
      <c r="B4" s="11" t="n">
        <v>0</v>
      </c>
      <c r="C4" s="11" t="n">
        <v>0</v>
      </c>
    </row>
    <row r="5">
      <c r="A5" s="11" t="n">
        <v>200000</v>
      </c>
      <c r="B5" s="11" t="n">
        <v>0</v>
      </c>
      <c r="C5" s="11" t="n">
        <v>0</v>
      </c>
    </row>
    <row r="6">
      <c r="A6" s="11" t="n">
        <v>300000</v>
      </c>
      <c r="B6" s="11" t="n">
        <v>0</v>
      </c>
      <c r="C6" s="11" t="n">
        <v>0</v>
      </c>
    </row>
    <row r="7">
      <c r="A7" s="11" t="n">
        <v>400000</v>
      </c>
      <c r="B7" s="11" t="n">
        <v>0</v>
      </c>
      <c r="C7" s="11" t="n">
        <v>0</v>
      </c>
    </row>
    <row r="8">
      <c r="A8" s="11" t="n">
        <v>500000</v>
      </c>
      <c r="B8" s="11" t="n">
        <v>0</v>
      </c>
      <c r="C8" s="11" t="n">
        <v>0</v>
      </c>
    </row>
    <row r="9">
      <c r="A9" s="11" t="n">
        <v>600000</v>
      </c>
      <c r="B9" s="11" t="n">
        <v>0</v>
      </c>
      <c r="C9" s="11" t="n">
        <v>0</v>
      </c>
    </row>
    <row r="10">
      <c r="A10" s="11" t="n">
        <v>700000</v>
      </c>
      <c r="B10" s="11" t="n">
        <v>0</v>
      </c>
      <c r="C10" s="11" t="n">
        <v>50000</v>
      </c>
    </row>
    <row r="11">
      <c r="A11" s="11" t="n">
        <v>800000</v>
      </c>
      <c r="B11" s="11" t="n">
        <v>60000</v>
      </c>
      <c r="C11" s="11" t="n">
        <v>150000</v>
      </c>
    </row>
    <row r="12">
      <c r="A12" s="11" t="n">
        <v>900000</v>
      </c>
      <c r="B12" s="11" t="n">
        <v>160000</v>
      </c>
      <c r="C12" s="11" t="n">
        <v>250000</v>
      </c>
    </row>
    <row r="13">
      <c r="A13" s="11" t="n">
        <v>1000000</v>
      </c>
      <c r="B13" s="11" t="n">
        <v>260000</v>
      </c>
      <c r="C13" s="11" t="n">
        <v>350000</v>
      </c>
    </row>
    <row r="14">
      <c r="A14" s="11" t="n">
        <v>1100000</v>
      </c>
      <c r="B14" s="11" t="n">
        <v>360000</v>
      </c>
      <c r="C14" s="11" t="n">
        <v>450000</v>
      </c>
    </row>
    <row r="15">
      <c r="A15" s="11" t="n">
        <v>1200000</v>
      </c>
      <c r="B15" s="11" t="n">
        <v>460000</v>
      </c>
      <c r="C15" s="11" t="n">
        <v>550000</v>
      </c>
    </row>
    <row r="16">
      <c r="A16" s="11" t="n">
        <v>1300000</v>
      </c>
      <c r="B16" s="11" t="n">
        <v>560000</v>
      </c>
      <c r="C16" s="11" t="n">
        <v>650000</v>
      </c>
    </row>
    <row r="17">
      <c r="A17" s="11" t="n">
        <v>1400000</v>
      </c>
      <c r="B17" s="11" t="n">
        <v>660000</v>
      </c>
      <c r="C17" s="11" t="n">
        <v>750000</v>
      </c>
    </row>
    <row r="18">
      <c r="A18" s="11" t="n">
        <v>1500000</v>
      </c>
      <c r="B18" s="11" t="n">
        <v>760000</v>
      </c>
      <c r="C18" s="11" t="n">
        <v>850000</v>
      </c>
    </row>
    <row r="19">
      <c r="A19" s="11" t="n">
        <v>1600000</v>
      </c>
      <c r="B19" s="11" t="n">
        <v>860000</v>
      </c>
      <c r="C19" s="11" t="n">
        <v>950000</v>
      </c>
    </row>
    <row r="20">
      <c r="A20" s="11" t="n">
        <v>1700000</v>
      </c>
      <c r="B20" s="11" t="n">
        <v>960000</v>
      </c>
      <c r="C20" s="11" t="n">
        <v>1050000</v>
      </c>
    </row>
    <row r="21">
      <c r="A21" s="11" t="n">
        <v>1800000</v>
      </c>
      <c r="B21" s="11" t="n">
        <v>1060000</v>
      </c>
      <c r="C21" s="11" t="n">
        <v>1150000</v>
      </c>
    </row>
    <row r="22">
      <c r="A22" s="11" t="n">
        <v>1900000</v>
      </c>
      <c r="B22" s="11" t="n">
        <v>1160000</v>
      </c>
      <c r="C22" s="11" t="n">
        <v>1250000</v>
      </c>
    </row>
    <row r="23">
      <c r="A23" s="11" t="n">
        <v>2000000</v>
      </c>
      <c r="B23" s="11" t="n">
        <v>1260000</v>
      </c>
      <c r="C23" s="11" t="n">
        <v>1320000</v>
      </c>
    </row>
    <row r="24">
      <c r="A24" s="11" t="n">
        <v>2100000</v>
      </c>
      <c r="B24" s="11" t="n">
        <v>1360000</v>
      </c>
      <c r="C24" s="11" t="n">
        <v>1390000</v>
      </c>
    </row>
    <row r="25">
      <c r="A25" s="11" t="n">
        <v>2200000</v>
      </c>
      <c r="B25" s="11" t="n">
        <v>1460000</v>
      </c>
      <c r="C25" s="11" t="n">
        <v>1460000</v>
      </c>
    </row>
    <row r="26">
      <c r="A26" s="11" t="n">
        <v>2300000</v>
      </c>
      <c r="B26" s="11" t="n">
        <v>1530000</v>
      </c>
      <c r="C26" s="11" t="n">
        <v>1530000</v>
      </c>
    </row>
    <row r="27">
      <c r="A27" s="11" t="n">
        <v>2400000</v>
      </c>
      <c r="B27" s="11" t="n">
        <v>1600000</v>
      </c>
      <c r="C27" s="11" t="n">
        <v>1600000</v>
      </c>
    </row>
    <row r="28">
      <c r="A28" s="11" t="n">
        <v>2500000</v>
      </c>
      <c r="B28" s="11" t="n">
        <v>1670000</v>
      </c>
      <c r="C28" s="11" t="n">
        <v>1670000</v>
      </c>
    </row>
    <row r="29">
      <c r="A29" s="11" t="n">
        <v>2600000</v>
      </c>
      <c r="B29" s="11" t="n">
        <v>1740000</v>
      </c>
      <c r="C29" s="11" t="n">
        <v>1740000</v>
      </c>
    </row>
    <row r="30">
      <c r="A30" s="11" t="n">
        <v>2700000</v>
      </c>
      <c r="B30" s="11" t="n">
        <v>1810000</v>
      </c>
      <c r="C30" s="11" t="n">
        <v>1810000</v>
      </c>
    </row>
    <row r="31">
      <c r="A31" s="11" t="n">
        <v>2800000</v>
      </c>
      <c r="B31" s="11" t="n">
        <v>1880000</v>
      </c>
      <c r="C31" s="11" t="n">
        <v>1880000</v>
      </c>
    </row>
    <row r="32">
      <c r="A32" s="11" t="n">
        <v>2900000</v>
      </c>
      <c r="B32" s="11" t="n">
        <v>1950000</v>
      </c>
      <c r="C32" s="11" t="n">
        <v>1950000</v>
      </c>
    </row>
    <row r="33">
      <c r="A33" s="11" t="n">
        <v>3000000</v>
      </c>
      <c r="B33" s="11" t="n">
        <v>2020000</v>
      </c>
      <c r="C33" s="11" t="n">
        <v>2020000</v>
      </c>
    </row>
    <row r="34">
      <c r="A34" s="11" t="n">
        <v>3100000</v>
      </c>
      <c r="B34" s="11" t="n">
        <v>2090000</v>
      </c>
      <c r="C34" s="11" t="n">
        <v>2090000</v>
      </c>
    </row>
    <row r="35">
      <c r="A35" s="11" t="n">
        <v>3200000</v>
      </c>
      <c r="B35" s="11" t="n">
        <v>2160000</v>
      </c>
      <c r="C35" s="11" t="n">
        <v>2160000</v>
      </c>
    </row>
    <row r="36">
      <c r="A36" s="11" t="n">
        <v>3300000</v>
      </c>
      <c r="B36" s="11" t="n">
        <v>2230000</v>
      </c>
      <c r="C36" s="11" t="n">
        <v>2230000</v>
      </c>
    </row>
    <row r="37">
      <c r="A37" s="11" t="n">
        <v>3400000</v>
      </c>
      <c r="B37" s="11" t="n">
        <v>2300000</v>
      </c>
      <c r="C37" s="11" t="n">
        <v>2300000</v>
      </c>
    </row>
    <row r="38">
      <c r="A38" s="11" t="n">
        <v>3500000</v>
      </c>
      <c r="B38" s="11" t="n">
        <v>2370000</v>
      </c>
      <c r="C38" s="11" t="n">
        <v>2370000</v>
      </c>
    </row>
    <row r="39">
      <c r="A39" s="11" t="n">
        <v>3600000</v>
      </c>
      <c r="B39" s="11" t="n">
        <v>2440000</v>
      </c>
      <c r="C39" s="11" t="n">
        <v>2440000</v>
      </c>
    </row>
    <row r="40">
      <c r="A40" s="11" t="n">
        <v>3700000</v>
      </c>
      <c r="B40" s="11" t="n">
        <v>2520000</v>
      </c>
      <c r="C40" s="11" t="n">
        <v>2520000</v>
      </c>
    </row>
    <row r="41">
      <c r="A41" s="11" t="n">
        <v>3800000</v>
      </c>
      <c r="B41" s="11" t="n">
        <v>2600000</v>
      </c>
      <c r="C41" s="11" t="n">
        <v>2600000</v>
      </c>
    </row>
    <row r="42">
      <c r="A42" s="11" t="n">
        <v>3900000</v>
      </c>
      <c r="B42" s="11" t="n">
        <v>2680000</v>
      </c>
      <c r="C42" s="11" t="n">
        <v>2680000</v>
      </c>
    </row>
    <row r="43">
      <c r="A43" s="11" t="n">
        <v>4000000</v>
      </c>
      <c r="B43" s="11" t="n">
        <v>2760000</v>
      </c>
      <c r="C43" s="11" t="n">
        <v>2760000</v>
      </c>
    </row>
    <row r="44">
      <c r="A44" s="11" t="n">
        <v>4100000</v>
      </c>
      <c r="B44" s="11" t="n">
        <v>2840000</v>
      </c>
      <c r="C44" s="11" t="n">
        <v>2840000</v>
      </c>
    </row>
    <row r="45">
      <c r="A45" s="11" t="n">
        <v>4200000</v>
      </c>
      <c r="B45" s="11" t="n">
        <v>2920000</v>
      </c>
      <c r="C45" s="11" t="n">
        <v>2920000</v>
      </c>
    </row>
    <row r="46">
      <c r="A46" s="11" t="n">
        <v>4300000</v>
      </c>
      <c r="B46" s="11" t="n">
        <v>3000000</v>
      </c>
      <c r="C46" s="11" t="n">
        <v>3000000</v>
      </c>
    </row>
    <row r="47">
      <c r="A47" s="11" t="n">
        <v>4400000</v>
      </c>
      <c r="B47" s="11" t="n">
        <v>3080000</v>
      </c>
      <c r="C47" s="11" t="n">
        <v>3080000</v>
      </c>
    </row>
    <row r="48">
      <c r="A48" s="11" t="n">
        <v>4500000</v>
      </c>
      <c r="B48" s="11" t="n">
        <v>3160000</v>
      </c>
      <c r="C48" s="11" t="n">
        <v>3160000</v>
      </c>
    </row>
    <row r="49">
      <c r="A49" s="11" t="n">
        <v>4600000</v>
      </c>
      <c r="B49" s="11" t="n">
        <v>3240000</v>
      </c>
      <c r="C49" s="11" t="n">
        <v>3240000</v>
      </c>
    </row>
    <row r="50">
      <c r="A50" s="11" t="n">
        <v>4700000</v>
      </c>
      <c r="B50" s="11" t="n">
        <v>3320000</v>
      </c>
      <c r="C50" s="11" t="n">
        <v>3320000</v>
      </c>
    </row>
    <row r="51">
      <c r="A51" s="11" t="n">
        <v>4800000</v>
      </c>
      <c r="B51" s="11" t="n">
        <v>3400000</v>
      </c>
      <c r="C51" s="11" t="n">
        <v>3400000</v>
      </c>
    </row>
    <row r="52">
      <c r="A52" s="11" t="n">
        <v>4900000</v>
      </c>
      <c r="B52" s="11" t="n">
        <v>3480000</v>
      </c>
      <c r="C52" s="11" t="n">
        <v>3480000</v>
      </c>
    </row>
    <row r="53">
      <c r="A53" s="11" t="n">
        <v>5000000</v>
      </c>
      <c r="B53" s="11" t="n">
        <v>3560000</v>
      </c>
      <c r="C53" s="11" t="n">
        <v>3560000</v>
      </c>
    </row>
    <row r="54">
      <c r="A54" s="11" t="n">
        <v>5100000</v>
      </c>
      <c r="B54" s="11" t="n">
        <v>3640000</v>
      </c>
      <c r="C54" s="11" t="n">
        <v>3640000</v>
      </c>
    </row>
    <row r="55">
      <c r="A55" s="11" t="n">
        <v>5200000</v>
      </c>
      <c r="B55" s="11" t="n">
        <v>3720000</v>
      </c>
      <c r="C55" s="11" t="n">
        <v>3720000</v>
      </c>
    </row>
    <row r="56">
      <c r="A56" s="11" t="n">
        <v>5300000</v>
      </c>
      <c r="B56" s="11" t="n">
        <v>3800000</v>
      </c>
      <c r="C56" s="11" t="n">
        <v>3800000</v>
      </c>
    </row>
    <row r="57">
      <c r="A57" s="11" t="n">
        <v>5400000</v>
      </c>
      <c r="B57" s="11" t="n">
        <v>3880000</v>
      </c>
      <c r="C57" s="11" t="n">
        <v>3880000</v>
      </c>
    </row>
    <row r="58">
      <c r="A58" s="11" t="n">
        <v>5500000</v>
      </c>
      <c r="B58" s="11" t="n">
        <v>3960000</v>
      </c>
      <c r="C58" s="11" t="n">
        <v>3960000</v>
      </c>
    </row>
    <row r="59">
      <c r="A59" s="11" t="n">
        <v>5600000</v>
      </c>
      <c r="B59" s="11" t="n">
        <v>4040000</v>
      </c>
      <c r="C59" s="11" t="n">
        <v>4040000</v>
      </c>
    </row>
    <row r="60">
      <c r="A60" s="11" t="n">
        <v>5700000</v>
      </c>
      <c r="B60" s="11" t="n">
        <v>4120000</v>
      </c>
      <c r="C60" s="11" t="n">
        <v>4120000</v>
      </c>
    </row>
    <row r="61">
      <c r="A61" s="11" t="n">
        <v>5800000</v>
      </c>
      <c r="B61" s="11" t="n">
        <v>4200000</v>
      </c>
      <c r="C61" s="11" t="n">
        <v>4200000</v>
      </c>
    </row>
    <row r="62">
      <c r="A62" s="11" t="n">
        <v>5900000</v>
      </c>
      <c r="B62" s="11" t="n">
        <v>4280000</v>
      </c>
      <c r="C62" s="11" t="n">
        <v>4280000</v>
      </c>
    </row>
    <row r="63">
      <c r="A63" s="11" t="n">
        <v>6000000</v>
      </c>
      <c r="B63" s="11" t="n">
        <v>4360000</v>
      </c>
      <c r="C63" s="11" t="n">
        <v>4360000</v>
      </c>
    </row>
    <row r="64">
      <c r="A64" s="11" t="n">
        <v>6100000</v>
      </c>
      <c r="B64" s="11" t="n">
        <v>4440000</v>
      </c>
      <c r="C64" s="11" t="n">
        <v>4440000</v>
      </c>
    </row>
    <row r="65">
      <c r="A65" s="11" t="n">
        <v>6200000</v>
      </c>
      <c r="B65" s="11" t="n">
        <v>4520000</v>
      </c>
      <c r="C65" s="11" t="n">
        <v>4520000</v>
      </c>
    </row>
    <row r="66">
      <c r="A66" s="11" t="n">
        <v>6300000</v>
      </c>
      <c r="B66" s="11" t="n">
        <v>4600000</v>
      </c>
      <c r="C66" s="11" t="n">
        <v>4600000</v>
      </c>
    </row>
    <row r="67">
      <c r="A67" s="11" t="n">
        <v>6400000</v>
      </c>
      <c r="B67" s="11" t="n">
        <v>4680000</v>
      </c>
      <c r="C67" s="11" t="n">
        <v>4680000</v>
      </c>
    </row>
    <row r="68">
      <c r="A68" s="11" t="n">
        <v>6500000</v>
      </c>
      <c r="B68" s="11" t="n">
        <v>4760000</v>
      </c>
      <c r="C68" s="11" t="n">
        <v>4760000</v>
      </c>
    </row>
    <row r="69">
      <c r="A69" s="11" t="n">
        <v>6600000</v>
      </c>
      <c r="B69" s="11" t="n">
        <v>4840000</v>
      </c>
      <c r="C69" s="11" t="n">
        <v>4840000</v>
      </c>
    </row>
    <row r="70">
      <c r="A70" s="11" t="n">
        <v>6700000</v>
      </c>
      <c r="B70" s="11" t="n">
        <v>4930000</v>
      </c>
      <c r="C70" s="11" t="n">
        <v>4930000</v>
      </c>
    </row>
    <row r="71">
      <c r="A71" s="11" t="n">
        <v>6800000</v>
      </c>
      <c r="B71" s="11" t="n">
        <v>5020000</v>
      </c>
      <c r="C71" s="11" t="n">
        <v>5020000</v>
      </c>
    </row>
    <row r="72">
      <c r="A72" s="11" t="n">
        <v>6900000</v>
      </c>
      <c r="B72" s="11" t="n">
        <v>5110000</v>
      </c>
      <c r="C72" s="11" t="n">
        <v>5110000</v>
      </c>
    </row>
    <row r="73">
      <c r="A73" s="11" t="n">
        <v>7000000</v>
      </c>
      <c r="B73" s="11" t="n">
        <v>5200000</v>
      </c>
      <c r="C73" s="11" t="n">
        <v>5200000</v>
      </c>
    </row>
    <row r="74">
      <c r="A74" s="11" t="n">
        <v>7100000</v>
      </c>
      <c r="B74" s="11" t="n">
        <v>5290000</v>
      </c>
      <c r="C74" s="11" t="n">
        <v>5290000</v>
      </c>
    </row>
    <row r="75">
      <c r="A75" s="11" t="n">
        <v>7200000</v>
      </c>
      <c r="B75" s="11" t="n">
        <v>5380000</v>
      </c>
      <c r="C75" s="11" t="n">
        <v>5380000</v>
      </c>
    </row>
    <row r="76">
      <c r="A76" s="11" t="n">
        <v>7300000</v>
      </c>
      <c r="B76" s="11" t="n">
        <v>5470000</v>
      </c>
      <c r="C76" s="11" t="n">
        <v>5470000</v>
      </c>
    </row>
    <row r="77">
      <c r="A77" s="11" t="n">
        <v>7400000</v>
      </c>
      <c r="B77" s="11" t="n">
        <v>5560000</v>
      </c>
      <c r="C77" s="11" t="n">
        <v>5560000</v>
      </c>
    </row>
    <row r="78">
      <c r="A78" s="11" t="n">
        <v>7500000</v>
      </c>
      <c r="B78" s="11" t="n">
        <v>5650000</v>
      </c>
      <c r="C78" s="11" t="n">
        <v>5650000</v>
      </c>
    </row>
    <row r="79">
      <c r="A79" s="11" t="n">
        <v>7600000</v>
      </c>
      <c r="B79" s="11" t="n">
        <v>5740000</v>
      </c>
      <c r="C79" s="11" t="n">
        <v>5740000</v>
      </c>
    </row>
    <row r="80">
      <c r="A80" s="11" t="n">
        <v>7700000</v>
      </c>
      <c r="B80" s="11" t="n">
        <v>5830000</v>
      </c>
      <c r="C80" s="11" t="n">
        <v>5830000</v>
      </c>
    </row>
    <row r="81">
      <c r="A81" s="11" t="n">
        <v>7800000</v>
      </c>
      <c r="B81" s="11" t="n">
        <v>5920000</v>
      </c>
      <c r="C81" s="11" t="n">
        <v>5920000</v>
      </c>
    </row>
    <row r="82">
      <c r="A82" s="11" t="n">
        <v>7900000</v>
      </c>
      <c r="B82" s="11" t="n">
        <v>6010000</v>
      </c>
      <c r="C82" s="11" t="n">
        <v>6010000</v>
      </c>
    </row>
    <row r="83">
      <c r="A83" s="11" t="n">
        <v>8000000</v>
      </c>
      <c r="B83" s="11" t="n">
        <v>6100000</v>
      </c>
      <c r="C83" s="11" t="n">
        <v>6100000</v>
      </c>
    </row>
    <row r="84">
      <c r="A84" s="11" t="n">
        <v>8100000</v>
      </c>
      <c r="B84" s="11" t="n">
        <v>6190000</v>
      </c>
      <c r="C84" s="11" t="n">
        <v>6190000</v>
      </c>
    </row>
    <row r="85">
      <c r="A85" s="11" t="n">
        <v>8200000</v>
      </c>
      <c r="B85" s="11" t="n">
        <v>6280000</v>
      </c>
      <c r="C85" s="11" t="n">
        <v>6280000</v>
      </c>
    </row>
    <row r="86">
      <c r="A86" s="11" t="n">
        <v>8300000</v>
      </c>
      <c r="B86" s="11" t="n">
        <v>6370000</v>
      </c>
      <c r="C86" s="11" t="n">
        <v>6370000</v>
      </c>
    </row>
    <row r="87">
      <c r="A87" s="11" t="n">
        <v>8400000</v>
      </c>
      <c r="B87" s="11" t="n">
        <v>6460000</v>
      </c>
      <c r="C87" s="11" t="n">
        <v>6460000</v>
      </c>
    </row>
    <row r="88">
      <c r="A88" s="11" t="n">
        <v>8500000</v>
      </c>
      <c r="B88" s="11" t="n">
        <v>6550000</v>
      </c>
      <c r="C88" s="11" t="n">
        <v>6550000</v>
      </c>
    </row>
    <row r="89">
      <c r="A89" s="11" t="n">
        <v>8600000</v>
      </c>
      <c r="B89" s="11" t="n">
        <v>6650000</v>
      </c>
      <c r="C89" s="11" t="n">
        <v>6650000</v>
      </c>
    </row>
    <row r="90">
      <c r="A90" s="11" t="n">
        <v>8700000</v>
      </c>
      <c r="B90" s="11" t="n">
        <v>6750000</v>
      </c>
      <c r="C90" s="11" t="n">
        <v>6750000</v>
      </c>
    </row>
    <row r="91">
      <c r="A91" s="11" t="n">
        <v>8800000</v>
      </c>
      <c r="B91" s="11" t="n">
        <v>6850000</v>
      </c>
      <c r="C91" s="11" t="n">
        <v>6850000</v>
      </c>
    </row>
    <row r="92">
      <c r="A92" s="11" t="n">
        <v>8900000</v>
      </c>
      <c r="B92" s="11" t="n">
        <v>6950000</v>
      </c>
      <c r="C92" s="11" t="n">
        <v>6950000</v>
      </c>
    </row>
    <row r="93">
      <c r="A93" s="11" t="n">
        <v>9000000</v>
      </c>
      <c r="B93" s="11" t="n">
        <v>7050000</v>
      </c>
      <c r="C93" s="11" t="n">
        <v>7050000</v>
      </c>
    </row>
    <row r="94">
      <c r="A94" s="11" t="n">
        <v>9100000</v>
      </c>
      <c r="B94" s="11" t="n">
        <v>7150000</v>
      </c>
      <c r="C94" s="11" t="n">
        <v>7150000</v>
      </c>
    </row>
    <row r="95">
      <c r="A95" s="11" t="n">
        <v>9200000</v>
      </c>
      <c r="B95" s="11" t="n">
        <v>7250000</v>
      </c>
      <c r="C95" s="11" t="n">
        <v>7250000</v>
      </c>
    </row>
    <row r="96">
      <c r="A96" s="11" t="n">
        <v>9300000</v>
      </c>
      <c r="B96" s="11" t="n">
        <v>7350000</v>
      </c>
      <c r="C96" s="11" t="n">
        <v>7350000</v>
      </c>
    </row>
    <row r="97">
      <c r="A97" s="11" t="n">
        <v>9400000</v>
      </c>
      <c r="B97" s="11" t="n">
        <v>7450000</v>
      </c>
      <c r="C97" s="11" t="n">
        <v>7450000</v>
      </c>
    </row>
    <row r="98">
      <c r="A98" s="11" t="n">
        <v>9500000</v>
      </c>
      <c r="B98" s="11" t="n">
        <v>7550000</v>
      </c>
      <c r="C98" s="11" t="n">
        <v>7550000</v>
      </c>
    </row>
    <row r="99">
      <c r="A99" s="11" t="n">
        <v>9600000</v>
      </c>
      <c r="B99" s="11" t="n">
        <v>7650000</v>
      </c>
      <c r="C99" s="11" t="n">
        <v>7650000</v>
      </c>
    </row>
    <row r="100">
      <c r="A100" s="11" t="n">
        <v>9700000</v>
      </c>
      <c r="B100" s="11" t="n">
        <v>7750000</v>
      </c>
      <c r="C100" s="11" t="n">
        <v>7750000</v>
      </c>
    </row>
    <row r="101">
      <c r="A101" s="11" t="n">
        <v>9800000</v>
      </c>
      <c r="B101" s="11" t="n">
        <v>7850000</v>
      </c>
      <c r="C101" s="11" t="n">
        <v>7850000</v>
      </c>
    </row>
    <row r="102">
      <c r="A102" s="11" t="n">
        <v>9900000</v>
      </c>
      <c r="B102" s="11" t="n">
        <v>7950000</v>
      </c>
      <c r="C102" s="11" t="n">
        <v>7950000</v>
      </c>
    </row>
    <row r="103">
      <c r="A103" s="11" t="n">
        <v>10000000</v>
      </c>
      <c r="B103" s="11" t="n">
        <v>8050000</v>
      </c>
      <c r="C103" s="11" t="n">
        <v>8050000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  <col width="34" customWidth="1" min="4" max="4"/>
  </cols>
  <sheetData>
    <row r="1">
      <c r="A1" s="2" t="inlineStr">
        <is>
          <t>合計所得金額の判定ライン（国税庁 令和8年4月1日現在法令等）</t>
        </is>
      </c>
    </row>
    <row r="2">
      <c r="A2" s="10" t="inlineStr">
        <is>
          <t>ライン</t>
        </is>
      </c>
      <c r="B2" s="10" t="inlineStr">
        <is>
          <t>令和7年分</t>
        </is>
      </c>
      <c r="C2" s="10" t="inlineStr">
        <is>
          <t>令和8年分</t>
        </is>
      </c>
      <c r="D2" s="10" t="inlineStr">
        <is>
          <t>給与収入だけの場合の目安（令和8年分）</t>
        </is>
      </c>
    </row>
    <row r="3">
      <c r="A3" t="inlineStr">
        <is>
          <t>同一生計配偶者・扶養親族（配偶者控除・扶養控除）</t>
        </is>
      </c>
      <c r="B3" t="inlineStr">
        <is>
          <t>58万円以下</t>
        </is>
      </c>
      <c r="C3" t="inlineStr">
        <is>
          <t>62万円以下</t>
        </is>
      </c>
      <c r="D3" t="inlineStr">
        <is>
          <t>1,360,000円以下</t>
        </is>
      </c>
    </row>
    <row r="4">
      <c r="A4" t="inlineStr">
        <is>
          <t>配偶者特別控除が満額38万円（納税者900万円以下）</t>
        </is>
      </c>
      <c r="B4" t="inlineStr">
        <is>
          <t>95万円以下</t>
        </is>
      </c>
      <c r="C4" t="inlineStr">
        <is>
          <t>95万円以下</t>
        </is>
      </c>
      <c r="D4" t="inlineStr">
        <is>
          <t>1,690,000円以下</t>
        </is>
      </c>
    </row>
    <row r="5">
      <c r="A5" t="inlineStr">
        <is>
          <t>配偶者特別控除の対象となる上限</t>
        </is>
      </c>
      <c r="B5" t="inlineStr">
        <is>
          <t>133万円以下</t>
        </is>
      </c>
      <c r="C5" t="inlineStr">
        <is>
          <t>133万円以下</t>
        </is>
      </c>
      <c r="D5" t="inlineStr">
        <is>
          <t>2,070,000円以下</t>
        </is>
      </c>
    </row>
    <row r="6">
      <c r="A6" t="inlineStr">
        <is>
          <t>特定親族特別控除が満額63万円</t>
        </is>
      </c>
      <c r="B6" t="inlineStr">
        <is>
          <t>85万円以下</t>
        </is>
      </c>
      <c r="C6" t="inlineStr">
        <is>
          <t>85万円以下</t>
        </is>
      </c>
      <c r="D6" t="inlineStr">
        <is>
          <t>1,590,000円以下</t>
        </is>
      </c>
    </row>
    <row r="7">
      <c r="A7" t="inlineStr">
        <is>
          <t>特定親族特別控除の対象となる上限</t>
        </is>
      </c>
      <c r="B7" t="inlineStr">
        <is>
          <t>123万円以下</t>
        </is>
      </c>
      <c r="C7" t="inlineStr">
        <is>
          <t>123万円以下</t>
        </is>
      </c>
      <c r="D7" t="inlineStr">
        <is>
          <t>1,970,000円以下</t>
        </is>
      </c>
    </row>
    <row r="8">
      <c r="A8" t="inlineStr">
        <is>
          <t>勤労学生控除（給与所得等以外が10万円以下）</t>
        </is>
      </c>
      <c r="B8" t="inlineStr">
        <is>
          <t>85万円以下</t>
        </is>
      </c>
      <c r="C8" t="inlineStr">
        <is>
          <t>89万円以下</t>
        </is>
      </c>
      <c r="D8" t="inlineStr">
        <is>
          <t>1,630,000円以下</t>
        </is>
      </c>
    </row>
    <row r="9">
      <c r="A9" t="inlineStr">
        <is>
          <t>寡婦控除・ひとり親控除の本人所得</t>
        </is>
      </c>
      <c r="B9" t="inlineStr">
        <is>
          <t>500万円以下</t>
        </is>
      </c>
      <c r="C9" t="inlineStr">
        <is>
          <t>500万円以下</t>
        </is>
      </c>
      <c r="D9" t="inlineStr">
        <is>
          <t>6,777,778円以下</t>
        </is>
      </c>
    </row>
    <row r="10">
      <c r="A10" t="inlineStr">
        <is>
          <t>配偶者控除・配偶者特別控除を受ける納税者</t>
        </is>
      </c>
      <c r="B10" t="inlineStr">
        <is>
          <t>1,000万円以下</t>
        </is>
      </c>
      <c r="C10" t="inlineStr">
        <is>
          <t>1,000万円以下</t>
        </is>
      </c>
      <c r="D10" t="inlineStr">
        <is>
          <t>11,950,000円以下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2026-10-26T01:00:19Z</dcterms:created>
  <dcterms:modified xmlns:dcterms="http://purl.org/dc/terms/" xmlns:xsi="http://www.w3.org/2001/XMLSchema-instance" xsi:type="dcterms:W3CDTF">2026-10-26T01:00:19Z</dcterms:modified>
</cp:coreProperties>
</file>