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基準表" sheetId="2" state="visible" r:id="rId2"/>
    <sheet xmlns:r="http://schemas.openxmlformats.org/officeDocument/2006/relationships" name="支払先台帳" sheetId="3" state="visible" r:id="rId3"/>
    <sheet xmlns:r="http://schemas.openxmlformats.org/officeDocument/2006/relationships" name="支払明細" sheetId="4" state="visible" r:id="rId4"/>
    <sheet xmlns:r="http://schemas.openxmlformats.org/officeDocument/2006/relationships" name="合計表集計" sheetId="5" state="visible" r:id="rId5"/>
    <sheet xmlns:r="http://schemas.openxmlformats.org/officeDocument/2006/relationships" name="記入例"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name val="Yu Gothic"/>
      <b val="1"/>
      <color rgb="001E293B"/>
      <sz val="14"/>
    </font>
    <font>
      <name val="Yu Gothic"/>
      <b val="1"/>
      <sz val="10"/>
    </font>
    <font>
      <name val="Yu Gothic"/>
      <sz val="10"/>
    </font>
    <font>
      <name val="Yu Gothic"/>
      <b val="1"/>
      <color rgb="00FFFFFF"/>
      <sz val="10"/>
    </font>
  </fonts>
  <fills count="5">
    <fill>
      <patternFill/>
    </fill>
    <fill>
      <patternFill patternType="gray125"/>
    </fill>
    <fill>
      <patternFill patternType="solid">
        <fgColor rgb="001E3A5F"/>
      </patternFill>
    </fill>
    <fill>
      <patternFill patternType="solid">
        <fgColor rgb="00FEF3C7"/>
      </patternFill>
    </fill>
    <fill>
      <patternFill patternType="solid">
        <fgColor rgb="00E2E8F0"/>
      </patternFill>
    </fill>
  </fills>
  <borders count="2">
    <border>
      <left/>
      <right/>
      <top/>
      <bottom/>
      <diagonal/>
    </border>
    <border>
      <left style="thin">
        <color rgb="0094A3B8"/>
      </left>
      <right style="thin">
        <color rgb="0094A3B8"/>
      </right>
      <top style="thin">
        <color rgb="0094A3B8"/>
      </top>
      <bottom style="thin">
        <color rgb="0094A3B8"/>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3" fillId="0" borderId="0" pivotButton="0" quotePrefix="0" xfId="0"/>
    <xf numFmtId="0" fontId="4" fillId="2" borderId="1" applyAlignment="1" pivotButton="0" quotePrefix="0" xfId="0">
      <alignment horizontal="center" vertical="center" wrapText="1"/>
    </xf>
    <xf numFmtId="0" fontId="2" fillId="0" borderId="0" pivotButton="0" quotePrefix="0" xfId="0"/>
    <xf numFmtId="0" fontId="3" fillId="0" borderId="1" applyAlignment="1" pivotButton="0" quotePrefix="0" xfId="0">
      <alignment vertical="center" wrapText="1"/>
    </xf>
    <xf numFmtId="0" fontId="2" fillId="3" borderId="1" pivotButton="0" quotePrefix="0" xfId="0"/>
    <xf numFmtId="0" fontId="0" fillId="4" borderId="1" pivotButton="0" quotePrefix="0" xfId="0"/>
    <xf numFmtId="0" fontId="3" fillId="0" borderId="1" pivotButton="0" quotePrefix="0" xfId="0"/>
    <xf numFmtId="3" fontId="3" fillId="4" borderId="1" applyAlignment="1" pivotButton="0" quotePrefix="0" xfId="0">
      <alignment horizontal="right" vertical="center"/>
    </xf>
    <xf numFmtId="0" fontId="3" fillId="4" borderId="1" pivotButton="0" quotePrefix="0" xfId="0"/>
    <xf numFmtId="164" fontId="3" fillId="0" borderId="1" pivotButton="0" quotePrefix="0" xfId="0"/>
    <xf numFmtId="3" fontId="3" fillId="0" borderId="1" pivotButton="0" quotePrefix="0" xfId="0"/>
    <xf numFmtId="0" fontId="0" fillId="4" borderId="1" applyAlignment="1" pivotButton="0" quotePrefix="0" xfId="0">
      <alignment horizontal="right" vertical="center"/>
    </xf>
    <xf numFmtId="0" fontId="0" fillId="0" borderId="1" pivotButton="0" quotePrefix="0" xfId="0"/>
    <xf numFmtId="3" fontId="0" fillId="4" borderId="1" applyAlignment="1" pivotButton="0" quotePrefix="0" xfId="0">
      <alignment horizontal="right" vertical="center"/>
    </xf>
    <xf numFmtId="3" fontId="3"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20" customWidth="1" min="1" max="1"/>
  </cols>
  <sheetData>
    <row r="1">
      <c r="A1" s="1" t="inlineStr">
        <is>
          <t>支払調書 作成シート(令和8年分・報酬、料金、契約金及び賞金の支払調書用)</t>
        </is>
      </c>
    </row>
    <row r="3">
      <c r="A3" s="2" t="inlineStr">
        <is>
          <t>■ このシートでできること</t>
        </is>
      </c>
    </row>
    <row r="4">
      <c r="A4" s="3" t="inlineStr">
        <is>
          <t>・支払先ごとの年間支払額を集計し、支払調書の提出が必要か(提出基準を超えるか)を自動で判定します。</t>
        </is>
      </c>
    </row>
    <row r="5">
      <c r="A5" s="3" t="inlineStr">
        <is>
          <t>・支払調書の「支払金額」「源泉徴収税額」欄に書く金額を、支払先ごとに出します。</t>
        </is>
      </c>
    </row>
    <row r="6">
      <c r="A6" s="3" t="inlineStr">
        <is>
          <t>・「給与所得の源泉徴収票等の法定調書合計表」の報酬、料金、契約金及び賞金の欄(号別・個人/個人以外の人員)を集計します。</t>
        </is>
      </c>
    </row>
    <row r="7">
      <c r="A7" s="3" t="inlineStr"/>
    </row>
    <row r="8">
      <c r="A8" s="2" t="inlineStr">
        <is>
          <t>■ 入力の順番(白いセルだけ入力。灰色は自動計算、黄色は設定)</t>
        </is>
      </c>
    </row>
    <row r="9">
      <c r="A9" s="3" t="inlineStr">
        <is>
          <t>1. 「支払先台帳」に支払先を1行ずつ登録します(名称・個人/法人・区分・消費税を請求書で区分しているか)。</t>
        </is>
      </c>
    </row>
    <row r="10">
      <c r="A10" s="3" t="inlineStr">
        <is>
          <t>2. 「支払明細」に、支払のたびに 支払日・支払先・税込支払額・うち消費税額・源泉徴収した税額 を入力します。支払先は台帳の名称から選びます。</t>
        </is>
      </c>
    </row>
    <row r="11">
      <c r="A11" s="3" t="inlineStr">
        <is>
          <t>3. 「支払先台帳」の判定列に、提出要否・欄⑤の支払金額・欄⑥の源泉徴収税額が出ます。</t>
        </is>
      </c>
    </row>
    <row r="12">
      <c r="A12" s="3" t="inlineStr">
        <is>
          <t>4. 「合計表集計」で、合計表に書く人員と金額を確認します。</t>
        </is>
      </c>
    </row>
    <row r="13">
      <c r="A13" s="3" t="inlineStr">
        <is>
          <t>5. 国税庁の様式(e-Taxまたは書面)に転記して提出します。提出期限は令和9年2月1日(月)です(国税庁『令和8年分 法定調書の作成と提出の手引』)。</t>
        </is>
      </c>
    </row>
    <row r="14">
      <c r="A14" s="3" t="inlineStr"/>
    </row>
    <row r="15">
      <c r="A15" s="2" t="inlineStr">
        <is>
          <t>■ 判定の考え方</t>
        </is>
      </c>
    </row>
    <row r="16">
      <c r="A16" s="3" t="inlineStr">
        <is>
          <t>・提出基準は 同一人に対する令和8年中の支払金額の合計が「5万円を超える」(外交員・ホステス・広告宣伝の賞金は50万円を超える)かどうかです。ちょうど5万円は提出不要です。</t>
        </is>
      </c>
    </row>
    <row r="17">
      <c r="A17" s="3" t="inlineStr">
        <is>
          <t>・請求書で消費税額が明確に区分されている支払は、消費税額を除いて判定できます(支払先台帳の「消費税区分記載」を1にします)。区分されていなければ税込で判定します。</t>
        </is>
      </c>
    </row>
    <row r="18">
      <c r="A18" s="3" t="inlineStr">
        <is>
          <t>・法人への支払で源泉徴収をしていないものも、提出範囲に当たれば提出が必要です(国税庁タックスアンサーNo.7431・質疑応答事例)。</t>
        </is>
      </c>
    </row>
    <row r="19">
      <c r="A19" s="3" t="inlineStr">
        <is>
          <t>・支払の確定した年で集計します。12月に確定して1月に払う分は、確定日を支払日欄に入れて令和8年分に含めます。</t>
        </is>
      </c>
    </row>
    <row r="20">
      <c r="A20" s="3" t="inlineStr">
        <is>
          <t>・支払金額欄を税込で書くか、区分記載分を税抜で書くかは「基準表」の黄色セルで切り替えます(税抜で書くときは摘要欄に消費税額を書きます)。</t>
        </is>
      </c>
    </row>
    <row r="21">
      <c r="A21" s="3" t="inlineStr"/>
    </row>
    <row r="22">
      <c r="A22" s="2" t="inlineStr">
        <is>
          <t>■ このシートが計算しないこと</t>
        </is>
      </c>
    </row>
    <row r="23">
      <c r="A23" s="3" t="inlineStr">
        <is>
          <t>・源泉徴収税額は計算しません。支払明細に、実際に源泉徴収した税額を入力してください(ホステス・外交員などの控除額は個別の事情で変わります)。支払が確定しているが未払で、まだ源泉徴収していない分は、手引に従い見積りの税額を入れます。</t>
        </is>
      </c>
    </row>
    <row r="24">
      <c r="A24" s="3" t="inlineStr">
        <is>
          <t>・馬主の競馬賞金、診療報酬、非居住者への支払(別の調書です)は集計の対象外です。非居住者等は「別様式」と表示するだけです。</t>
        </is>
      </c>
    </row>
    <row r="25">
      <c r="A25" s="3" t="inlineStr">
        <is>
          <t>・給与を支払っていない個人の方は、源泉徴収義務の有無が別論点になります。判断に迷う場合は所轄税務署か税理士にご確認ください。</t>
        </is>
      </c>
    </row>
    <row r="26">
      <c r="A26" s="3" t="inlineStr"/>
    </row>
    <row r="27">
      <c r="A27" s="2" t="inlineStr">
        <is>
          <t>■ 個人情報の扱い</t>
        </is>
      </c>
    </row>
    <row r="28">
      <c r="A28" s="3" t="inlineStr">
        <is>
          <t>・マイナンバー・法人番号の欄は、特定個人情報をExcelに溜めないよう、あえて作っていません。調書の作成時に、安全管理措置を講じた別の場所から転記してください。</t>
        </is>
      </c>
    </row>
    <row r="29">
      <c r="A29" s="3" t="inlineStr"/>
    </row>
    <row r="30">
      <c r="A30" s="2" t="inlineStr">
        <is>
          <t>■ 注意</t>
        </is>
      </c>
    </row>
    <row r="31">
      <c r="A31" s="3" t="inlineStr">
        <is>
          <t>・国税庁の公表資料をもとにした簡易的な集計表で、国税庁の様式そのものではありません。個別の取扱いは税務署や税理士にご確認ください。</t>
        </is>
      </c>
    </row>
    <row r="32">
      <c r="A32" s="3" t="inlineStr">
        <is>
          <t>・作成: EZARK税務会計(https://ezark-tax-accounting.com/) 2026年10月29日時点の法令等に基づきます。</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58" customWidth="1" min="1" max="1"/>
    <col width="16" customWidth="1" min="2" max="2"/>
    <col width="18" customWidth="1" min="3" max="3"/>
    <col width="16" customWidth="1" min="4" max="4"/>
    <col width="60" customWidth="1" min="5" max="5"/>
    <col width="18" customWidth="1" min="7" max="7"/>
    <col width="56" customWidth="1" min="8" max="8"/>
  </cols>
  <sheetData>
    <row r="1">
      <c r="A1" s="1" t="inlineStr">
        <is>
          <t>区分と提出基準額(令和8年分)</t>
        </is>
      </c>
    </row>
    <row r="2">
      <c r="A2" s="4" t="inlineStr">
        <is>
          <t>出典: 国税庁『令和8年分 給与所得の源泉徴収票等の法定調書の作成と提出の手引』第4章、タックスアンサーNo.7431・No.2792、所得税法204条1項・施行令322条</t>
        </is>
      </c>
    </row>
    <row r="4" ht="42" customHeight="1">
      <c r="A4" s="5" t="inlineStr">
        <is>
          <t>区分</t>
        </is>
      </c>
      <c r="B4" s="5" t="inlineStr">
        <is>
          <t>所得税法204条1項</t>
        </is>
      </c>
      <c r="C4" s="5" t="inlineStr">
        <is>
          <t>提出基準額(円)
超えると提出</t>
        </is>
      </c>
      <c r="D4" s="5" t="inlineStr">
        <is>
          <t>合計表の行(号)</t>
        </is>
      </c>
      <c r="E4" s="5" t="inlineStr">
        <is>
          <t>源泉徴収の方式(参考)</t>
        </is>
      </c>
      <c r="G4" s="6" t="inlineStr">
        <is>
          <t>支払金額欄の方式</t>
        </is>
      </c>
      <c r="H4" s="4" t="inlineStr">
        <is>
          <t>1=税込で記載 / 2=区分記載分は税抜で記載し摘要に消費税額</t>
        </is>
      </c>
    </row>
    <row r="5">
      <c r="A5" s="7" t="inlineStr">
        <is>
          <t>原稿料・講演料・デザイン料・翻訳・通訳・著作権使用料など(1号)</t>
        </is>
      </c>
      <c r="B5" s="7" t="inlineStr">
        <is>
          <t>1号</t>
        </is>
      </c>
      <c r="C5" s="7" t="n">
        <v>50000</v>
      </c>
      <c r="D5" s="7" t="n">
        <v>1</v>
      </c>
      <c r="E5" s="7" t="inlineStr">
        <is>
          <t>支払額×10.21%(100万円超の部分は20.42%)</t>
        </is>
      </c>
      <c r="G5" t="inlineStr">
        <is>
          <t>設定</t>
        </is>
      </c>
      <c r="H5" s="8" t="n">
        <v>1</v>
      </c>
    </row>
    <row r="6">
      <c r="A6" s="7" t="inlineStr">
        <is>
          <t>弁護士・税理士・公認会計士・社労士・測量士など(2号)</t>
        </is>
      </c>
      <c r="B6" s="7" t="inlineStr">
        <is>
          <t>2号</t>
        </is>
      </c>
      <c r="C6" s="7" t="n">
        <v>50000</v>
      </c>
      <c r="D6" s="7" t="n">
        <v>2</v>
      </c>
      <c r="E6" s="7" t="inlineStr">
        <is>
          <t>支払額×10.21%(100万円超の部分は20.42%)</t>
        </is>
      </c>
    </row>
    <row r="7">
      <c r="A7" s="7" t="inlineStr">
        <is>
          <t>司法書士・土地家屋調査士・海事代理士(2号)</t>
        </is>
      </c>
      <c r="B7" s="7" t="inlineStr">
        <is>
          <t>2号</t>
        </is>
      </c>
      <c r="C7" s="7" t="n">
        <v>50000</v>
      </c>
      <c r="D7" s="7" t="n">
        <v>2</v>
      </c>
      <c r="E7" s="7" t="inlineStr">
        <is>
          <t>(1回の支払額-1万円)×10.21%</t>
        </is>
      </c>
    </row>
    <row r="8">
      <c r="A8" s="7" t="inlineStr">
        <is>
          <t>プロスポーツ選手・モデルなど(4号)</t>
        </is>
      </c>
      <c r="B8" s="7" t="inlineStr">
        <is>
          <t>4号</t>
        </is>
      </c>
      <c r="C8" s="7" t="n">
        <v>50000</v>
      </c>
      <c r="D8" s="7" t="n">
        <v>4</v>
      </c>
      <c r="E8" s="7" t="inlineStr">
        <is>
          <t>支払額×10.21%(100万円超の部分は20.42%)</t>
        </is>
      </c>
    </row>
    <row r="9">
      <c r="A9" s="7" t="inlineStr">
        <is>
          <t>外交員・集金人・電力量計の検針人(4号)</t>
        </is>
      </c>
      <c r="B9" s="7" t="inlineStr">
        <is>
          <t>4号</t>
        </is>
      </c>
      <c r="C9" s="7" t="n">
        <v>500000</v>
      </c>
      <c r="D9" s="7" t="n">
        <v>4</v>
      </c>
      <c r="E9" s="7" t="inlineStr">
        <is>
          <t>(月額-12万円)×10.21%。給与を別に払う場合は控除額が変わる</t>
        </is>
      </c>
    </row>
    <row r="10">
      <c r="A10" s="7" t="inlineStr">
        <is>
          <t>芸能・出演・演出の報酬(5号)</t>
        </is>
      </c>
      <c r="B10" s="7" t="inlineStr">
        <is>
          <t>5号</t>
        </is>
      </c>
      <c r="C10" s="7" t="n">
        <v>50000</v>
      </c>
      <c r="D10" s="7" t="n">
        <v>5</v>
      </c>
      <c r="E10" s="7" t="inlineStr">
        <is>
          <t>支払額×10.21%(100万円超の部分は20.42%)</t>
        </is>
      </c>
    </row>
    <row r="11">
      <c r="A11" s="7" t="inlineStr">
        <is>
          <t>ホステス・コンパニオンの報酬(6号)</t>
        </is>
      </c>
      <c r="B11" s="7" t="inlineStr">
        <is>
          <t>6号</t>
        </is>
      </c>
      <c r="C11" s="7" t="n">
        <v>500000</v>
      </c>
      <c r="D11" s="7" t="n">
        <v>6</v>
      </c>
      <c r="E11" s="7" t="inlineStr">
        <is>
          <t>(支払額-5,000円×日数)×10.21%</t>
        </is>
      </c>
    </row>
    <row r="12">
      <c r="A12" s="7" t="inlineStr">
        <is>
          <t>専属契約の契約金(7号)</t>
        </is>
      </c>
      <c r="B12" s="7" t="inlineStr">
        <is>
          <t>7号</t>
        </is>
      </c>
      <c r="C12" s="7" t="n">
        <v>50000</v>
      </c>
      <c r="D12" s="7" t="n">
        <v>7</v>
      </c>
      <c r="E12" s="7" t="inlineStr">
        <is>
          <t>支払額×10.21%(100万円超の部分は20.42%)</t>
        </is>
      </c>
    </row>
    <row r="13">
      <c r="A13" s="7" t="inlineStr">
        <is>
          <t>広告宣伝のための賞金(8号)</t>
        </is>
      </c>
      <c r="B13" s="7" t="inlineStr">
        <is>
          <t>8号</t>
        </is>
      </c>
      <c r="C13" s="7" t="n">
        <v>500000</v>
      </c>
      <c r="D13" s="7" t="n">
        <v>8</v>
      </c>
      <c r="E13" s="7" t="inlineStr">
        <is>
          <t>(1回の賞金額-50万円)×10.21%</t>
        </is>
      </c>
    </row>
    <row r="14">
      <c r="A14" s="7" t="inlineStr">
        <is>
          <t>対象外(列挙されていない仕入・給与など)</t>
        </is>
      </c>
      <c r="B14" s="7" t="inlineStr">
        <is>
          <t>-</t>
        </is>
      </c>
      <c r="C14" s="7" t="inlineStr"/>
      <c r="D14" s="7" t="inlineStr"/>
      <c r="E14" s="7" t="inlineStr">
        <is>
          <t>この支払調書の対象外</t>
        </is>
      </c>
    </row>
  </sheetData>
  <dataValidations count="1">
    <dataValidation sqref="H5" showDropDown="0" showInputMessage="0" showErrorMessage="0" allowBlank="0" type="list">
      <formula1>"1,2"</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28" customWidth="1" min="2" max="2"/>
    <col width="14" customWidth="1" min="3" max="3"/>
    <col width="46" customWidth="1" min="4" max="4"/>
    <col width="14" customWidth="1" min="5" max="5"/>
    <col width="16" customWidth="1" min="6" max="6"/>
    <col width="12" customWidth="1" min="7" max="7"/>
    <col width="14" customWidth="1" min="8" max="8"/>
    <col width="14" customWidth="1" min="9" max="9"/>
    <col width="10" customWidth="1" min="10" max="10"/>
    <col width="16" customWidth="1" min="11" max="11"/>
    <col width="16" customWidth="1" min="12" max="12"/>
    <col width="24" customWidth="1" min="13" max="13"/>
    <col width="6" customWidth="1" min="14" max="14"/>
  </cols>
  <sheetData>
    <row r="1">
      <c r="A1" s="1" t="inlineStr">
        <is>
          <t>支払先台帳(支払先ごとに1行。白いセルを入力)</t>
        </is>
      </c>
    </row>
    <row r="2">
      <c r="A2" s="4" t="inlineStr">
        <is>
          <t>マイナンバー・法人番号は入力しません。調書作成時に別の安全な場所から転記してください。</t>
        </is>
      </c>
    </row>
    <row r="3">
      <c r="A3" s="6" t="inlineStr">
        <is>
          <t>提出枚数(参考)</t>
        </is>
      </c>
      <c r="B3" s="9">
        <f>COUNTIF(J6:J105,"提出")</f>
        <v/>
      </c>
      <c r="C3" s="4">
        <f>IF(B3&gt;=30,"30枚以上: 令和9年1月提出の判定は、令和7年中に提出した(令和6年分の)枚数で行います。30枚以上だった場合、令和9年1月は書面で出せません","")</f>
        <v/>
      </c>
    </row>
    <row r="5" ht="42" customHeight="1">
      <c r="A5" s="5" t="inlineStr">
        <is>
          <t>支払先の名称</t>
        </is>
      </c>
      <c r="B5" s="5" t="inlineStr">
        <is>
          <t>住所(任意)</t>
        </is>
      </c>
      <c r="C5" s="5" t="inlineStr">
        <is>
          <t>個人/法人/非居住者等</t>
        </is>
      </c>
      <c r="D5" s="5" t="inlineStr">
        <is>
          <t>区分</t>
        </is>
      </c>
      <c r="E5" s="5" t="inlineStr">
        <is>
          <t>消費税区分記載
(請求書で区分=1)</t>
        </is>
      </c>
      <c r="F5" s="5" t="inlineStr">
        <is>
          <t>年間支払合計
(税込・源泉前)</t>
        </is>
      </c>
      <c r="G5" s="5" t="inlineStr">
        <is>
          <t>うち消費税額</t>
        </is>
      </c>
      <c r="H5" s="5" t="inlineStr">
        <is>
          <t>判定金額</t>
        </is>
      </c>
      <c r="I5" s="5" t="inlineStr">
        <is>
          <t>提出基準額</t>
        </is>
      </c>
      <c r="J5" s="5" t="inlineStr">
        <is>
          <t>提出要否</t>
        </is>
      </c>
      <c r="K5" s="5" t="inlineStr">
        <is>
          <t>源泉徴収税額計
(欄⑥)</t>
        </is>
      </c>
      <c r="L5" s="5" t="inlineStr">
        <is>
          <t>支払金額(欄⑤)</t>
        </is>
      </c>
      <c r="M5" s="5" t="inlineStr">
        <is>
          <t>摘要欄メモ</t>
        </is>
      </c>
      <c r="N5" s="5" t="inlineStr">
        <is>
          <t>号</t>
        </is>
      </c>
    </row>
    <row r="6">
      <c r="A6" s="10" t="n"/>
      <c r="B6" s="10" t="n"/>
      <c r="C6" s="10" t="n"/>
      <c r="D6" s="10" t="n"/>
      <c r="E6" s="10" t="n"/>
      <c r="F6" s="11">
        <f>IF($A6="","",SUMIFS(支払明細!$C$5:$C$504,支払明細!$B$5:$B$504,$A6))</f>
        <v/>
      </c>
      <c r="G6" s="11">
        <f>IF($A6="","",SUMIFS(支払明細!$D$5:$D$504,支払明細!$B$5:$B$504,$A6))</f>
        <v/>
      </c>
      <c r="H6" s="11">
        <f>IF($A6="","",F6-IF(E6=1,G6,0))</f>
        <v/>
      </c>
      <c r="I6" s="11">
        <f>IF($A6="","",IF(LEFT($D6,2)="対象","-",IFERROR(VLOOKUP($D6,基準表!$A$5:$D$14,3,FALSE),"")))</f>
        <v/>
      </c>
      <c r="J6" s="12">
        <f>IF($A6="","",IF($C6="非居住者等","別様式",IF(LEFT($D6,2)="対象","対象外",IF(I6="","区分を選択",IF(H6&gt;I6,"提出","不要")))))</f>
        <v/>
      </c>
      <c r="K6" s="11">
        <f>IF($A6="","",SUMIFS(支払明細!$E$5:$E$504,支払明細!$B$5:$B$504,$A6))</f>
        <v/>
      </c>
      <c r="L6" s="11">
        <f>IF($A6="","",IF(J6="提出",IF(AND(基準表!$H$5=2,E6=1),H6,F6),""))</f>
        <v/>
      </c>
      <c r="M6" s="12">
        <f>IF($A6="","",IF(AND(J6="提出",基準表!$H$5=2,E6=1,G6&gt;0),"消費税等"&amp;G6&amp;"円",""))</f>
        <v/>
      </c>
      <c r="N6" s="12">
        <f>IF($A6="","",IFERROR(VLOOKUP($D6,基準表!$A$5:$D$14,4,FALSE),""))</f>
        <v/>
      </c>
    </row>
    <row r="7">
      <c r="A7" s="10" t="n"/>
      <c r="B7" s="10" t="n"/>
      <c r="C7" s="10" t="n"/>
      <c r="D7" s="10" t="n"/>
      <c r="E7" s="10" t="n"/>
      <c r="F7" s="11">
        <f>IF($A7="","",SUMIFS(支払明細!$C$5:$C$504,支払明細!$B$5:$B$504,$A7))</f>
        <v/>
      </c>
      <c r="G7" s="11">
        <f>IF($A7="","",SUMIFS(支払明細!$D$5:$D$504,支払明細!$B$5:$B$504,$A7))</f>
        <v/>
      </c>
      <c r="H7" s="11">
        <f>IF($A7="","",F7-IF(E7=1,G7,0))</f>
        <v/>
      </c>
      <c r="I7" s="11">
        <f>IF($A7="","",IF(LEFT($D7,2)="対象","-",IFERROR(VLOOKUP($D7,基準表!$A$5:$D$14,3,FALSE),"")))</f>
        <v/>
      </c>
      <c r="J7" s="12">
        <f>IF($A7="","",IF($C7="非居住者等","別様式",IF(LEFT($D7,2)="対象","対象外",IF(I7="","区分を選択",IF(H7&gt;I7,"提出","不要")))))</f>
        <v/>
      </c>
      <c r="K7" s="11">
        <f>IF($A7="","",SUMIFS(支払明細!$E$5:$E$504,支払明細!$B$5:$B$504,$A7))</f>
        <v/>
      </c>
      <c r="L7" s="11">
        <f>IF($A7="","",IF(J7="提出",IF(AND(基準表!$H$5=2,E7=1),H7,F7),""))</f>
        <v/>
      </c>
      <c r="M7" s="12">
        <f>IF($A7="","",IF(AND(J7="提出",基準表!$H$5=2,E7=1,G7&gt;0),"消費税等"&amp;G7&amp;"円",""))</f>
        <v/>
      </c>
      <c r="N7" s="12">
        <f>IF($A7="","",IFERROR(VLOOKUP($D7,基準表!$A$5:$D$14,4,FALSE),""))</f>
        <v/>
      </c>
    </row>
    <row r="8">
      <c r="A8" s="10" t="n"/>
      <c r="B8" s="10" t="n"/>
      <c r="C8" s="10" t="n"/>
      <c r="D8" s="10" t="n"/>
      <c r="E8" s="10" t="n"/>
      <c r="F8" s="11">
        <f>IF($A8="","",SUMIFS(支払明細!$C$5:$C$504,支払明細!$B$5:$B$504,$A8))</f>
        <v/>
      </c>
      <c r="G8" s="11">
        <f>IF($A8="","",SUMIFS(支払明細!$D$5:$D$504,支払明細!$B$5:$B$504,$A8))</f>
        <v/>
      </c>
      <c r="H8" s="11">
        <f>IF($A8="","",F8-IF(E8=1,G8,0))</f>
        <v/>
      </c>
      <c r="I8" s="11">
        <f>IF($A8="","",IF(LEFT($D8,2)="対象","-",IFERROR(VLOOKUP($D8,基準表!$A$5:$D$14,3,FALSE),"")))</f>
        <v/>
      </c>
      <c r="J8" s="12">
        <f>IF($A8="","",IF($C8="非居住者等","別様式",IF(LEFT($D8,2)="対象","対象外",IF(I8="","区分を選択",IF(H8&gt;I8,"提出","不要")))))</f>
        <v/>
      </c>
      <c r="K8" s="11">
        <f>IF($A8="","",SUMIFS(支払明細!$E$5:$E$504,支払明細!$B$5:$B$504,$A8))</f>
        <v/>
      </c>
      <c r="L8" s="11">
        <f>IF($A8="","",IF(J8="提出",IF(AND(基準表!$H$5=2,E8=1),H8,F8),""))</f>
        <v/>
      </c>
      <c r="M8" s="12">
        <f>IF($A8="","",IF(AND(J8="提出",基準表!$H$5=2,E8=1,G8&gt;0),"消費税等"&amp;G8&amp;"円",""))</f>
        <v/>
      </c>
      <c r="N8" s="12">
        <f>IF($A8="","",IFERROR(VLOOKUP($D8,基準表!$A$5:$D$14,4,FALSE),""))</f>
        <v/>
      </c>
    </row>
    <row r="9">
      <c r="A9" s="10" t="n"/>
      <c r="B9" s="10" t="n"/>
      <c r="C9" s="10" t="n"/>
      <c r="D9" s="10" t="n"/>
      <c r="E9" s="10" t="n"/>
      <c r="F9" s="11">
        <f>IF($A9="","",SUMIFS(支払明細!$C$5:$C$504,支払明細!$B$5:$B$504,$A9))</f>
        <v/>
      </c>
      <c r="G9" s="11">
        <f>IF($A9="","",SUMIFS(支払明細!$D$5:$D$504,支払明細!$B$5:$B$504,$A9))</f>
        <v/>
      </c>
      <c r="H9" s="11">
        <f>IF($A9="","",F9-IF(E9=1,G9,0))</f>
        <v/>
      </c>
      <c r="I9" s="11">
        <f>IF($A9="","",IF(LEFT($D9,2)="対象","-",IFERROR(VLOOKUP($D9,基準表!$A$5:$D$14,3,FALSE),"")))</f>
        <v/>
      </c>
      <c r="J9" s="12">
        <f>IF($A9="","",IF($C9="非居住者等","別様式",IF(LEFT($D9,2)="対象","対象外",IF(I9="","区分を選択",IF(H9&gt;I9,"提出","不要")))))</f>
        <v/>
      </c>
      <c r="K9" s="11">
        <f>IF($A9="","",SUMIFS(支払明細!$E$5:$E$504,支払明細!$B$5:$B$504,$A9))</f>
        <v/>
      </c>
      <c r="L9" s="11">
        <f>IF($A9="","",IF(J9="提出",IF(AND(基準表!$H$5=2,E9=1),H9,F9),""))</f>
        <v/>
      </c>
      <c r="M9" s="12">
        <f>IF($A9="","",IF(AND(J9="提出",基準表!$H$5=2,E9=1,G9&gt;0),"消費税等"&amp;G9&amp;"円",""))</f>
        <v/>
      </c>
      <c r="N9" s="12">
        <f>IF($A9="","",IFERROR(VLOOKUP($D9,基準表!$A$5:$D$14,4,FALSE),""))</f>
        <v/>
      </c>
    </row>
    <row r="10">
      <c r="A10" s="10" t="n"/>
      <c r="B10" s="10" t="n"/>
      <c r="C10" s="10" t="n"/>
      <c r="D10" s="10" t="n"/>
      <c r="E10" s="10" t="n"/>
      <c r="F10" s="11">
        <f>IF($A10="","",SUMIFS(支払明細!$C$5:$C$504,支払明細!$B$5:$B$504,$A10))</f>
        <v/>
      </c>
      <c r="G10" s="11">
        <f>IF($A10="","",SUMIFS(支払明細!$D$5:$D$504,支払明細!$B$5:$B$504,$A10))</f>
        <v/>
      </c>
      <c r="H10" s="11">
        <f>IF($A10="","",F10-IF(E10=1,G10,0))</f>
        <v/>
      </c>
      <c r="I10" s="11">
        <f>IF($A10="","",IF(LEFT($D10,2)="対象","-",IFERROR(VLOOKUP($D10,基準表!$A$5:$D$14,3,FALSE),"")))</f>
        <v/>
      </c>
      <c r="J10" s="12">
        <f>IF($A10="","",IF($C10="非居住者等","別様式",IF(LEFT($D10,2)="対象","対象外",IF(I10="","区分を選択",IF(H10&gt;I10,"提出","不要")))))</f>
        <v/>
      </c>
      <c r="K10" s="11">
        <f>IF($A10="","",SUMIFS(支払明細!$E$5:$E$504,支払明細!$B$5:$B$504,$A10))</f>
        <v/>
      </c>
      <c r="L10" s="11">
        <f>IF($A10="","",IF(J10="提出",IF(AND(基準表!$H$5=2,E10=1),H10,F10),""))</f>
        <v/>
      </c>
      <c r="M10" s="12">
        <f>IF($A10="","",IF(AND(J10="提出",基準表!$H$5=2,E10=1,G10&gt;0),"消費税等"&amp;G10&amp;"円",""))</f>
        <v/>
      </c>
      <c r="N10" s="12">
        <f>IF($A10="","",IFERROR(VLOOKUP($D10,基準表!$A$5:$D$14,4,FALSE),""))</f>
        <v/>
      </c>
    </row>
    <row r="11">
      <c r="A11" s="10" t="n"/>
      <c r="B11" s="10" t="n"/>
      <c r="C11" s="10" t="n"/>
      <c r="D11" s="10" t="n"/>
      <c r="E11" s="10" t="n"/>
      <c r="F11" s="11">
        <f>IF($A11="","",SUMIFS(支払明細!$C$5:$C$504,支払明細!$B$5:$B$504,$A11))</f>
        <v/>
      </c>
      <c r="G11" s="11">
        <f>IF($A11="","",SUMIFS(支払明細!$D$5:$D$504,支払明細!$B$5:$B$504,$A11))</f>
        <v/>
      </c>
      <c r="H11" s="11">
        <f>IF($A11="","",F11-IF(E11=1,G11,0))</f>
        <v/>
      </c>
      <c r="I11" s="11">
        <f>IF($A11="","",IF(LEFT($D11,2)="対象","-",IFERROR(VLOOKUP($D11,基準表!$A$5:$D$14,3,FALSE),"")))</f>
        <v/>
      </c>
      <c r="J11" s="12">
        <f>IF($A11="","",IF($C11="非居住者等","別様式",IF(LEFT($D11,2)="対象","対象外",IF(I11="","区分を選択",IF(H11&gt;I11,"提出","不要")))))</f>
        <v/>
      </c>
      <c r="K11" s="11">
        <f>IF($A11="","",SUMIFS(支払明細!$E$5:$E$504,支払明細!$B$5:$B$504,$A11))</f>
        <v/>
      </c>
      <c r="L11" s="11">
        <f>IF($A11="","",IF(J11="提出",IF(AND(基準表!$H$5=2,E11=1),H11,F11),""))</f>
        <v/>
      </c>
      <c r="M11" s="12">
        <f>IF($A11="","",IF(AND(J11="提出",基準表!$H$5=2,E11=1,G11&gt;0),"消費税等"&amp;G11&amp;"円",""))</f>
        <v/>
      </c>
      <c r="N11" s="12">
        <f>IF($A11="","",IFERROR(VLOOKUP($D11,基準表!$A$5:$D$14,4,FALSE),""))</f>
        <v/>
      </c>
    </row>
    <row r="12">
      <c r="A12" s="10" t="n"/>
      <c r="B12" s="10" t="n"/>
      <c r="C12" s="10" t="n"/>
      <c r="D12" s="10" t="n"/>
      <c r="E12" s="10" t="n"/>
      <c r="F12" s="11">
        <f>IF($A12="","",SUMIFS(支払明細!$C$5:$C$504,支払明細!$B$5:$B$504,$A12))</f>
        <v/>
      </c>
      <c r="G12" s="11">
        <f>IF($A12="","",SUMIFS(支払明細!$D$5:$D$504,支払明細!$B$5:$B$504,$A12))</f>
        <v/>
      </c>
      <c r="H12" s="11">
        <f>IF($A12="","",F12-IF(E12=1,G12,0))</f>
        <v/>
      </c>
      <c r="I12" s="11">
        <f>IF($A12="","",IF(LEFT($D12,2)="対象","-",IFERROR(VLOOKUP($D12,基準表!$A$5:$D$14,3,FALSE),"")))</f>
        <v/>
      </c>
      <c r="J12" s="12">
        <f>IF($A12="","",IF($C12="非居住者等","別様式",IF(LEFT($D12,2)="対象","対象外",IF(I12="","区分を選択",IF(H12&gt;I12,"提出","不要")))))</f>
        <v/>
      </c>
      <c r="K12" s="11">
        <f>IF($A12="","",SUMIFS(支払明細!$E$5:$E$504,支払明細!$B$5:$B$504,$A12))</f>
        <v/>
      </c>
      <c r="L12" s="11">
        <f>IF($A12="","",IF(J12="提出",IF(AND(基準表!$H$5=2,E12=1),H12,F12),""))</f>
        <v/>
      </c>
      <c r="M12" s="12">
        <f>IF($A12="","",IF(AND(J12="提出",基準表!$H$5=2,E12=1,G12&gt;0),"消費税等"&amp;G12&amp;"円",""))</f>
        <v/>
      </c>
      <c r="N12" s="12">
        <f>IF($A12="","",IFERROR(VLOOKUP($D12,基準表!$A$5:$D$14,4,FALSE),""))</f>
        <v/>
      </c>
    </row>
    <row r="13">
      <c r="A13" s="10" t="n"/>
      <c r="B13" s="10" t="n"/>
      <c r="C13" s="10" t="n"/>
      <c r="D13" s="10" t="n"/>
      <c r="E13" s="10" t="n"/>
      <c r="F13" s="11">
        <f>IF($A13="","",SUMIFS(支払明細!$C$5:$C$504,支払明細!$B$5:$B$504,$A13))</f>
        <v/>
      </c>
      <c r="G13" s="11">
        <f>IF($A13="","",SUMIFS(支払明細!$D$5:$D$504,支払明細!$B$5:$B$504,$A13))</f>
        <v/>
      </c>
      <c r="H13" s="11">
        <f>IF($A13="","",F13-IF(E13=1,G13,0))</f>
        <v/>
      </c>
      <c r="I13" s="11">
        <f>IF($A13="","",IF(LEFT($D13,2)="対象","-",IFERROR(VLOOKUP($D13,基準表!$A$5:$D$14,3,FALSE),"")))</f>
        <v/>
      </c>
      <c r="J13" s="12">
        <f>IF($A13="","",IF($C13="非居住者等","別様式",IF(LEFT($D13,2)="対象","対象外",IF(I13="","区分を選択",IF(H13&gt;I13,"提出","不要")))))</f>
        <v/>
      </c>
      <c r="K13" s="11">
        <f>IF($A13="","",SUMIFS(支払明細!$E$5:$E$504,支払明細!$B$5:$B$504,$A13))</f>
        <v/>
      </c>
      <c r="L13" s="11">
        <f>IF($A13="","",IF(J13="提出",IF(AND(基準表!$H$5=2,E13=1),H13,F13),""))</f>
        <v/>
      </c>
      <c r="M13" s="12">
        <f>IF($A13="","",IF(AND(J13="提出",基準表!$H$5=2,E13=1,G13&gt;0),"消費税等"&amp;G13&amp;"円",""))</f>
        <v/>
      </c>
      <c r="N13" s="12">
        <f>IF($A13="","",IFERROR(VLOOKUP($D13,基準表!$A$5:$D$14,4,FALSE),""))</f>
        <v/>
      </c>
    </row>
    <row r="14">
      <c r="A14" s="10" t="n"/>
      <c r="B14" s="10" t="n"/>
      <c r="C14" s="10" t="n"/>
      <c r="D14" s="10" t="n"/>
      <c r="E14" s="10" t="n"/>
      <c r="F14" s="11">
        <f>IF($A14="","",SUMIFS(支払明細!$C$5:$C$504,支払明細!$B$5:$B$504,$A14))</f>
        <v/>
      </c>
      <c r="G14" s="11">
        <f>IF($A14="","",SUMIFS(支払明細!$D$5:$D$504,支払明細!$B$5:$B$504,$A14))</f>
        <v/>
      </c>
      <c r="H14" s="11">
        <f>IF($A14="","",F14-IF(E14=1,G14,0))</f>
        <v/>
      </c>
      <c r="I14" s="11">
        <f>IF($A14="","",IF(LEFT($D14,2)="対象","-",IFERROR(VLOOKUP($D14,基準表!$A$5:$D$14,3,FALSE),"")))</f>
        <v/>
      </c>
      <c r="J14" s="12">
        <f>IF($A14="","",IF($C14="非居住者等","別様式",IF(LEFT($D14,2)="対象","対象外",IF(I14="","区分を選択",IF(H14&gt;I14,"提出","不要")))))</f>
        <v/>
      </c>
      <c r="K14" s="11">
        <f>IF($A14="","",SUMIFS(支払明細!$E$5:$E$504,支払明細!$B$5:$B$504,$A14))</f>
        <v/>
      </c>
      <c r="L14" s="11">
        <f>IF($A14="","",IF(J14="提出",IF(AND(基準表!$H$5=2,E14=1),H14,F14),""))</f>
        <v/>
      </c>
      <c r="M14" s="12">
        <f>IF($A14="","",IF(AND(J14="提出",基準表!$H$5=2,E14=1,G14&gt;0),"消費税等"&amp;G14&amp;"円",""))</f>
        <v/>
      </c>
      <c r="N14" s="12">
        <f>IF($A14="","",IFERROR(VLOOKUP($D14,基準表!$A$5:$D$14,4,FALSE),""))</f>
        <v/>
      </c>
    </row>
    <row r="15">
      <c r="A15" s="10" t="n"/>
      <c r="B15" s="10" t="n"/>
      <c r="C15" s="10" t="n"/>
      <c r="D15" s="10" t="n"/>
      <c r="E15" s="10" t="n"/>
      <c r="F15" s="11">
        <f>IF($A15="","",SUMIFS(支払明細!$C$5:$C$504,支払明細!$B$5:$B$504,$A15))</f>
        <v/>
      </c>
      <c r="G15" s="11">
        <f>IF($A15="","",SUMIFS(支払明細!$D$5:$D$504,支払明細!$B$5:$B$504,$A15))</f>
        <v/>
      </c>
      <c r="H15" s="11">
        <f>IF($A15="","",F15-IF(E15=1,G15,0))</f>
        <v/>
      </c>
      <c r="I15" s="11">
        <f>IF($A15="","",IF(LEFT($D15,2)="対象","-",IFERROR(VLOOKUP($D15,基準表!$A$5:$D$14,3,FALSE),"")))</f>
        <v/>
      </c>
      <c r="J15" s="12">
        <f>IF($A15="","",IF($C15="非居住者等","別様式",IF(LEFT($D15,2)="対象","対象外",IF(I15="","区分を選択",IF(H15&gt;I15,"提出","不要")))))</f>
        <v/>
      </c>
      <c r="K15" s="11">
        <f>IF($A15="","",SUMIFS(支払明細!$E$5:$E$504,支払明細!$B$5:$B$504,$A15))</f>
        <v/>
      </c>
      <c r="L15" s="11">
        <f>IF($A15="","",IF(J15="提出",IF(AND(基準表!$H$5=2,E15=1),H15,F15),""))</f>
        <v/>
      </c>
      <c r="M15" s="12">
        <f>IF($A15="","",IF(AND(J15="提出",基準表!$H$5=2,E15=1,G15&gt;0),"消費税等"&amp;G15&amp;"円",""))</f>
        <v/>
      </c>
      <c r="N15" s="12">
        <f>IF($A15="","",IFERROR(VLOOKUP($D15,基準表!$A$5:$D$14,4,FALSE),""))</f>
        <v/>
      </c>
    </row>
    <row r="16">
      <c r="A16" s="10" t="n"/>
      <c r="B16" s="10" t="n"/>
      <c r="C16" s="10" t="n"/>
      <c r="D16" s="10" t="n"/>
      <c r="E16" s="10" t="n"/>
      <c r="F16" s="11">
        <f>IF($A16="","",SUMIFS(支払明細!$C$5:$C$504,支払明細!$B$5:$B$504,$A16))</f>
        <v/>
      </c>
      <c r="G16" s="11">
        <f>IF($A16="","",SUMIFS(支払明細!$D$5:$D$504,支払明細!$B$5:$B$504,$A16))</f>
        <v/>
      </c>
      <c r="H16" s="11">
        <f>IF($A16="","",F16-IF(E16=1,G16,0))</f>
        <v/>
      </c>
      <c r="I16" s="11">
        <f>IF($A16="","",IF(LEFT($D16,2)="対象","-",IFERROR(VLOOKUP($D16,基準表!$A$5:$D$14,3,FALSE),"")))</f>
        <v/>
      </c>
      <c r="J16" s="12">
        <f>IF($A16="","",IF($C16="非居住者等","別様式",IF(LEFT($D16,2)="対象","対象外",IF(I16="","区分を選択",IF(H16&gt;I16,"提出","不要")))))</f>
        <v/>
      </c>
      <c r="K16" s="11">
        <f>IF($A16="","",SUMIFS(支払明細!$E$5:$E$504,支払明細!$B$5:$B$504,$A16))</f>
        <v/>
      </c>
      <c r="L16" s="11">
        <f>IF($A16="","",IF(J16="提出",IF(AND(基準表!$H$5=2,E16=1),H16,F16),""))</f>
        <v/>
      </c>
      <c r="M16" s="12">
        <f>IF($A16="","",IF(AND(J16="提出",基準表!$H$5=2,E16=1,G16&gt;0),"消費税等"&amp;G16&amp;"円",""))</f>
        <v/>
      </c>
      <c r="N16" s="12">
        <f>IF($A16="","",IFERROR(VLOOKUP($D16,基準表!$A$5:$D$14,4,FALSE),""))</f>
        <v/>
      </c>
    </row>
    <row r="17">
      <c r="A17" s="10" t="n"/>
      <c r="B17" s="10" t="n"/>
      <c r="C17" s="10" t="n"/>
      <c r="D17" s="10" t="n"/>
      <c r="E17" s="10" t="n"/>
      <c r="F17" s="11">
        <f>IF($A17="","",SUMIFS(支払明細!$C$5:$C$504,支払明細!$B$5:$B$504,$A17))</f>
        <v/>
      </c>
      <c r="G17" s="11">
        <f>IF($A17="","",SUMIFS(支払明細!$D$5:$D$504,支払明細!$B$5:$B$504,$A17))</f>
        <v/>
      </c>
      <c r="H17" s="11">
        <f>IF($A17="","",F17-IF(E17=1,G17,0))</f>
        <v/>
      </c>
      <c r="I17" s="11">
        <f>IF($A17="","",IF(LEFT($D17,2)="対象","-",IFERROR(VLOOKUP($D17,基準表!$A$5:$D$14,3,FALSE),"")))</f>
        <v/>
      </c>
      <c r="J17" s="12">
        <f>IF($A17="","",IF($C17="非居住者等","別様式",IF(LEFT($D17,2)="対象","対象外",IF(I17="","区分を選択",IF(H17&gt;I17,"提出","不要")))))</f>
        <v/>
      </c>
      <c r="K17" s="11">
        <f>IF($A17="","",SUMIFS(支払明細!$E$5:$E$504,支払明細!$B$5:$B$504,$A17))</f>
        <v/>
      </c>
      <c r="L17" s="11">
        <f>IF($A17="","",IF(J17="提出",IF(AND(基準表!$H$5=2,E17=1),H17,F17),""))</f>
        <v/>
      </c>
      <c r="M17" s="12">
        <f>IF($A17="","",IF(AND(J17="提出",基準表!$H$5=2,E17=1,G17&gt;0),"消費税等"&amp;G17&amp;"円",""))</f>
        <v/>
      </c>
      <c r="N17" s="12">
        <f>IF($A17="","",IFERROR(VLOOKUP($D17,基準表!$A$5:$D$14,4,FALSE),""))</f>
        <v/>
      </c>
    </row>
    <row r="18">
      <c r="A18" s="10" t="n"/>
      <c r="B18" s="10" t="n"/>
      <c r="C18" s="10" t="n"/>
      <c r="D18" s="10" t="n"/>
      <c r="E18" s="10" t="n"/>
      <c r="F18" s="11">
        <f>IF($A18="","",SUMIFS(支払明細!$C$5:$C$504,支払明細!$B$5:$B$504,$A18))</f>
        <v/>
      </c>
      <c r="G18" s="11">
        <f>IF($A18="","",SUMIFS(支払明細!$D$5:$D$504,支払明細!$B$5:$B$504,$A18))</f>
        <v/>
      </c>
      <c r="H18" s="11">
        <f>IF($A18="","",F18-IF(E18=1,G18,0))</f>
        <v/>
      </c>
      <c r="I18" s="11">
        <f>IF($A18="","",IF(LEFT($D18,2)="対象","-",IFERROR(VLOOKUP($D18,基準表!$A$5:$D$14,3,FALSE),"")))</f>
        <v/>
      </c>
      <c r="J18" s="12">
        <f>IF($A18="","",IF($C18="非居住者等","別様式",IF(LEFT($D18,2)="対象","対象外",IF(I18="","区分を選択",IF(H18&gt;I18,"提出","不要")))))</f>
        <v/>
      </c>
      <c r="K18" s="11">
        <f>IF($A18="","",SUMIFS(支払明細!$E$5:$E$504,支払明細!$B$5:$B$504,$A18))</f>
        <v/>
      </c>
      <c r="L18" s="11">
        <f>IF($A18="","",IF(J18="提出",IF(AND(基準表!$H$5=2,E18=1),H18,F18),""))</f>
        <v/>
      </c>
      <c r="M18" s="12">
        <f>IF($A18="","",IF(AND(J18="提出",基準表!$H$5=2,E18=1,G18&gt;0),"消費税等"&amp;G18&amp;"円",""))</f>
        <v/>
      </c>
      <c r="N18" s="12">
        <f>IF($A18="","",IFERROR(VLOOKUP($D18,基準表!$A$5:$D$14,4,FALSE),""))</f>
        <v/>
      </c>
    </row>
    <row r="19">
      <c r="A19" s="10" t="n"/>
      <c r="B19" s="10" t="n"/>
      <c r="C19" s="10" t="n"/>
      <c r="D19" s="10" t="n"/>
      <c r="E19" s="10" t="n"/>
      <c r="F19" s="11">
        <f>IF($A19="","",SUMIFS(支払明細!$C$5:$C$504,支払明細!$B$5:$B$504,$A19))</f>
        <v/>
      </c>
      <c r="G19" s="11">
        <f>IF($A19="","",SUMIFS(支払明細!$D$5:$D$504,支払明細!$B$5:$B$504,$A19))</f>
        <v/>
      </c>
      <c r="H19" s="11">
        <f>IF($A19="","",F19-IF(E19=1,G19,0))</f>
        <v/>
      </c>
      <c r="I19" s="11">
        <f>IF($A19="","",IF(LEFT($D19,2)="対象","-",IFERROR(VLOOKUP($D19,基準表!$A$5:$D$14,3,FALSE),"")))</f>
        <v/>
      </c>
      <c r="J19" s="12">
        <f>IF($A19="","",IF($C19="非居住者等","別様式",IF(LEFT($D19,2)="対象","対象外",IF(I19="","区分を選択",IF(H19&gt;I19,"提出","不要")))))</f>
        <v/>
      </c>
      <c r="K19" s="11">
        <f>IF($A19="","",SUMIFS(支払明細!$E$5:$E$504,支払明細!$B$5:$B$504,$A19))</f>
        <v/>
      </c>
      <c r="L19" s="11">
        <f>IF($A19="","",IF(J19="提出",IF(AND(基準表!$H$5=2,E19=1),H19,F19),""))</f>
        <v/>
      </c>
      <c r="M19" s="12">
        <f>IF($A19="","",IF(AND(J19="提出",基準表!$H$5=2,E19=1,G19&gt;0),"消費税等"&amp;G19&amp;"円",""))</f>
        <v/>
      </c>
      <c r="N19" s="12">
        <f>IF($A19="","",IFERROR(VLOOKUP($D19,基準表!$A$5:$D$14,4,FALSE),""))</f>
        <v/>
      </c>
    </row>
    <row r="20">
      <c r="A20" s="10" t="n"/>
      <c r="B20" s="10" t="n"/>
      <c r="C20" s="10" t="n"/>
      <c r="D20" s="10" t="n"/>
      <c r="E20" s="10" t="n"/>
      <c r="F20" s="11">
        <f>IF($A20="","",SUMIFS(支払明細!$C$5:$C$504,支払明細!$B$5:$B$504,$A20))</f>
        <v/>
      </c>
      <c r="G20" s="11">
        <f>IF($A20="","",SUMIFS(支払明細!$D$5:$D$504,支払明細!$B$5:$B$504,$A20))</f>
        <v/>
      </c>
      <c r="H20" s="11">
        <f>IF($A20="","",F20-IF(E20=1,G20,0))</f>
        <v/>
      </c>
      <c r="I20" s="11">
        <f>IF($A20="","",IF(LEFT($D20,2)="対象","-",IFERROR(VLOOKUP($D20,基準表!$A$5:$D$14,3,FALSE),"")))</f>
        <v/>
      </c>
      <c r="J20" s="12">
        <f>IF($A20="","",IF($C20="非居住者等","別様式",IF(LEFT($D20,2)="対象","対象外",IF(I20="","区分を選択",IF(H20&gt;I20,"提出","不要")))))</f>
        <v/>
      </c>
      <c r="K20" s="11">
        <f>IF($A20="","",SUMIFS(支払明細!$E$5:$E$504,支払明細!$B$5:$B$504,$A20))</f>
        <v/>
      </c>
      <c r="L20" s="11">
        <f>IF($A20="","",IF(J20="提出",IF(AND(基準表!$H$5=2,E20=1),H20,F20),""))</f>
        <v/>
      </c>
      <c r="M20" s="12">
        <f>IF($A20="","",IF(AND(J20="提出",基準表!$H$5=2,E20=1,G20&gt;0),"消費税等"&amp;G20&amp;"円",""))</f>
        <v/>
      </c>
      <c r="N20" s="12">
        <f>IF($A20="","",IFERROR(VLOOKUP($D20,基準表!$A$5:$D$14,4,FALSE),""))</f>
        <v/>
      </c>
    </row>
    <row r="21">
      <c r="A21" s="10" t="n"/>
      <c r="B21" s="10" t="n"/>
      <c r="C21" s="10" t="n"/>
      <c r="D21" s="10" t="n"/>
      <c r="E21" s="10" t="n"/>
      <c r="F21" s="11">
        <f>IF($A21="","",SUMIFS(支払明細!$C$5:$C$504,支払明細!$B$5:$B$504,$A21))</f>
        <v/>
      </c>
      <c r="G21" s="11">
        <f>IF($A21="","",SUMIFS(支払明細!$D$5:$D$504,支払明細!$B$5:$B$504,$A21))</f>
        <v/>
      </c>
      <c r="H21" s="11">
        <f>IF($A21="","",F21-IF(E21=1,G21,0))</f>
        <v/>
      </c>
      <c r="I21" s="11">
        <f>IF($A21="","",IF(LEFT($D21,2)="対象","-",IFERROR(VLOOKUP($D21,基準表!$A$5:$D$14,3,FALSE),"")))</f>
        <v/>
      </c>
      <c r="J21" s="12">
        <f>IF($A21="","",IF($C21="非居住者等","別様式",IF(LEFT($D21,2)="対象","対象外",IF(I21="","区分を選択",IF(H21&gt;I21,"提出","不要")))))</f>
        <v/>
      </c>
      <c r="K21" s="11">
        <f>IF($A21="","",SUMIFS(支払明細!$E$5:$E$504,支払明細!$B$5:$B$504,$A21))</f>
        <v/>
      </c>
      <c r="L21" s="11">
        <f>IF($A21="","",IF(J21="提出",IF(AND(基準表!$H$5=2,E21=1),H21,F21),""))</f>
        <v/>
      </c>
      <c r="M21" s="12">
        <f>IF($A21="","",IF(AND(J21="提出",基準表!$H$5=2,E21=1,G21&gt;0),"消費税等"&amp;G21&amp;"円",""))</f>
        <v/>
      </c>
      <c r="N21" s="12">
        <f>IF($A21="","",IFERROR(VLOOKUP($D21,基準表!$A$5:$D$14,4,FALSE),""))</f>
        <v/>
      </c>
    </row>
    <row r="22">
      <c r="A22" s="10" t="n"/>
      <c r="B22" s="10" t="n"/>
      <c r="C22" s="10" t="n"/>
      <c r="D22" s="10" t="n"/>
      <c r="E22" s="10" t="n"/>
      <c r="F22" s="11">
        <f>IF($A22="","",SUMIFS(支払明細!$C$5:$C$504,支払明細!$B$5:$B$504,$A22))</f>
        <v/>
      </c>
      <c r="G22" s="11">
        <f>IF($A22="","",SUMIFS(支払明細!$D$5:$D$504,支払明細!$B$5:$B$504,$A22))</f>
        <v/>
      </c>
      <c r="H22" s="11">
        <f>IF($A22="","",F22-IF(E22=1,G22,0))</f>
        <v/>
      </c>
      <c r="I22" s="11">
        <f>IF($A22="","",IF(LEFT($D22,2)="対象","-",IFERROR(VLOOKUP($D22,基準表!$A$5:$D$14,3,FALSE),"")))</f>
        <v/>
      </c>
      <c r="J22" s="12">
        <f>IF($A22="","",IF($C22="非居住者等","別様式",IF(LEFT($D22,2)="対象","対象外",IF(I22="","区分を選択",IF(H22&gt;I22,"提出","不要")))))</f>
        <v/>
      </c>
      <c r="K22" s="11">
        <f>IF($A22="","",SUMIFS(支払明細!$E$5:$E$504,支払明細!$B$5:$B$504,$A22))</f>
        <v/>
      </c>
      <c r="L22" s="11">
        <f>IF($A22="","",IF(J22="提出",IF(AND(基準表!$H$5=2,E22=1),H22,F22),""))</f>
        <v/>
      </c>
      <c r="M22" s="12">
        <f>IF($A22="","",IF(AND(J22="提出",基準表!$H$5=2,E22=1,G22&gt;0),"消費税等"&amp;G22&amp;"円",""))</f>
        <v/>
      </c>
      <c r="N22" s="12">
        <f>IF($A22="","",IFERROR(VLOOKUP($D22,基準表!$A$5:$D$14,4,FALSE),""))</f>
        <v/>
      </c>
    </row>
    <row r="23">
      <c r="A23" s="10" t="n"/>
      <c r="B23" s="10" t="n"/>
      <c r="C23" s="10" t="n"/>
      <c r="D23" s="10" t="n"/>
      <c r="E23" s="10" t="n"/>
      <c r="F23" s="11">
        <f>IF($A23="","",SUMIFS(支払明細!$C$5:$C$504,支払明細!$B$5:$B$504,$A23))</f>
        <v/>
      </c>
      <c r="G23" s="11">
        <f>IF($A23="","",SUMIFS(支払明細!$D$5:$D$504,支払明細!$B$5:$B$504,$A23))</f>
        <v/>
      </c>
      <c r="H23" s="11">
        <f>IF($A23="","",F23-IF(E23=1,G23,0))</f>
        <v/>
      </c>
      <c r="I23" s="11">
        <f>IF($A23="","",IF(LEFT($D23,2)="対象","-",IFERROR(VLOOKUP($D23,基準表!$A$5:$D$14,3,FALSE),"")))</f>
        <v/>
      </c>
      <c r="J23" s="12">
        <f>IF($A23="","",IF($C23="非居住者等","別様式",IF(LEFT($D23,2)="対象","対象外",IF(I23="","区分を選択",IF(H23&gt;I23,"提出","不要")))))</f>
        <v/>
      </c>
      <c r="K23" s="11">
        <f>IF($A23="","",SUMIFS(支払明細!$E$5:$E$504,支払明細!$B$5:$B$504,$A23))</f>
        <v/>
      </c>
      <c r="L23" s="11">
        <f>IF($A23="","",IF(J23="提出",IF(AND(基準表!$H$5=2,E23=1),H23,F23),""))</f>
        <v/>
      </c>
      <c r="M23" s="12">
        <f>IF($A23="","",IF(AND(J23="提出",基準表!$H$5=2,E23=1,G23&gt;0),"消費税等"&amp;G23&amp;"円",""))</f>
        <v/>
      </c>
      <c r="N23" s="12">
        <f>IF($A23="","",IFERROR(VLOOKUP($D23,基準表!$A$5:$D$14,4,FALSE),""))</f>
        <v/>
      </c>
    </row>
    <row r="24">
      <c r="A24" s="10" t="n"/>
      <c r="B24" s="10" t="n"/>
      <c r="C24" s="10" t="n"/>
      <c r="D24" s="10" t="n"/>
      <c r="E24" s="10" t="n"/>
      <c r="F24" s="11">
        <f>IF($A24="","",SUMIFS(支払明細!$C$5:$C$504,支払明細!$B$5:$B$504,$A24))</f>
        <v/>
      </c>
      <c r="G24" s="11">
        <f>IF($A24="","",SUMIFS(支払明細!$D$5:$D$504,支払明細!$B$5:$B$504,$A24))</f>
        <v/>
      </c>
      <c r="H24" s="11">
        <f>IF($A24="","",F24-IF(E24=1,G24,0))</f>
        <v/>
      </c>
      <c r="I24" s="11">
        <f>IF($A24="","",IF(LEFT($D24,2)="対象","-",IFERROR(VLOOKUP($D24,基準表!$A$5:$D$14,3,FALSE),"")))</f>
        <v/>
      </c>
      <c r="J24" s="12">
        <f>IF($A24="","",IF($C24="非居住者等","別様式",IF(LEFT($D24,2)="対象","対象外",IF(I24="","区分を選択",IF(H24&gt;I24,"提出","不要")))))</f>
        <v/>
      </c>
      <c r="K24" s="11">
        <f>IF($A24="","",SUMIFS(支払明細!$E$5:$E$504,支払明細!$B$5:$B$504,$A24))</f>
        <v/>
      </c>
      <c r="L24" s="11">
        <f>IF($A24="","",IF(J24="提出",IF(AND(基準表!$H$5=2,E24=1),H24,F24),""))</f>
        <v/>
      </c>
      <c r="M24" s="12">
        <f>IF($A24="","",IF(AND(J24="提出",基準表!$H$5=2,E24=1,G24&gt;0),"消費税等"&amp;G24&amp;"円",""))</f>
        <v/>
      </c>
      <c r="N24" s="12">
        <f>IF($A24="","",IFERROR(VLOOKUP($D24,基準表!$A$5:$D$14,4,FALSE),""))</f>
        <v/>
      </c>
    </row>
    <row r="25">
      <c r="A25" s="10" t="n"/>
      <c r="B25" s="10" t="n"/>
      <c r="C25" s="10" t="n"/>
      <c r="D25" s="10" t="n"/>
      <c r="E25" s="10" t="n"/>
      <c r="F25" s="11">
        <f>IF($A25="","",SUMIFS(支払明細!$C$5:$C$504,支払明細!$B$5:$B$504,$A25))</f>
        <v/>
      </c>
      <c r="G25" s="11">
        <f>IF($A25="","",SUMIFS(支払明細!$D$5:$D$504,支払明細!$B$5:$B$504,$A25))</f>
        <v/>
      </c>
      <c r="H25" s="11">
        <f>IF($A25="","",F25-IF(E25=1,G25,0))</f>
        <v/>
      </c>
      <c r="I25" s="11">
        <f>IF($A25="","",IF(LEFT($D25,2)="対象","-",IFERROR(VLOOKUP($D25,基準表!$A$5:$D$14,3,FALSE),"")))</f>
        <v/>
      </c>
      <c r="J25" s="12">
        <f>IF($A25="","",IF($C25="非居住者等","別様式",IF(LEFT($D25,2)="対象","対象外",IF(I25="","区分を選択",IF(H25&gt;I25,"提出","不要")))))</f>
        <v/>
      </c>
      <c r="K25" s="11">
        <f>IF($A25="","",SUMIFS(支払明細!$E$5:$E$504,支払明細!$B$5:$B$504,$A25))</f>
        <v/>
      </c>
      <c r="L25" s="11">
        <f>IF($A25="","",IF(J25="提出",IF(AND(基準表!$H$5=2,E25=1),H25,F25),""))</f>
        <v/>
      </c>
      <c r="M25" s="12">
        <f>IF($A25="","",IF(AND(J25="提出",基準表!$H$5=2,E25=1,G25&gt;0),"消費税等"&amp;G25&amp;"円",""))</f>
        <v/>
      </c>
      <c r="N25" s="12">
        <f>IF($A25="","",IFERROR(VLOOKUP($D25,基準表!$A$5:$D$14,4,FALSE),""))</f>
        <v/>
      </c>
    </row>
    <row r="26">
      <c r="A26" s="10" t="n"/>
      <c r="B26" s="10" t="n"/>
      <c r="C26" s="10" t="n"/>
      <c r="D26" s="10" t="n"/>
      <c r="E26" s="10" t="n"/>
      <c r="F26" s="11">
        <f>IF($A26="","",SUMIFS(支払明細!$C$5:$C$504,支払明細!$B$5:$B$504,$A26))</f>
        <v/>
      </c>
      <c r="G26" s="11">
        <f>IF($A26="","",SUMIFS(支払明細!$D$5:$D$504,支払明細!$B$5:$B$504,$A26))</f>
        <v/>
      </c>
      <c r="H26" s="11">
        <f>IF($A26="","",F26-IF(E26=1,G26,0))</f>
        <v/>
      </c>
      <c r="I26" s="11">
        <f>IF($A26="","",IF(LEFT($D26,2)="対象","-",IFERROR(VLOOKUP($D26,基準表!$A$5:$D$14,3,FALSE),"")))</f>
        <v/>
      </c>
      <c r="J26" s="12">
        <f>IF($A26="","",IF($C26="非居住者等","別様式",IF(LEFT($D26,2)="対象","対象外",IF(I26="","区分を選択",IF(H26&gt;I26,"提出","不要")))))</f>
        <v/>
      </c>
      <c r="K26" s="11">
        <f>IF($A26="","",SUMIFS(支払明細!$E$5:$E$504,支払明細!$B$5:$B$504,$A26))</f>
        <v/>
      </c>
      <c r="L26" s="11">
        <f>IF($A26="","",IF(J26="提出",IF(AND(基準表!$H$5=2,E26=1),H26,F26),""))</f>
        <v/>
      </c>
      <c r="M26" s="12">
        <f>IF($A26="","",IF(AND(J26="提出",基準表!$H$5=2,E26=1,G26&gt;0),"消費税等"&amp;G26&amp;"円",""))</f>
        <v/>
      </c>
      <c r="N26" s="12">
        <f>IF($A26="","",IFERROR(VLOOKUP($D26,基準表!$A$5:$D$14,4,FALSE),""))</f>
        <v/>
      </c>
    </row>
    <row r="27">
      <c r="A27" s="10" t="n"/>
      <c r="B27" s="10" t="n"/>
      <c r="C27" s="10" t="n"/>
      <c r="D27" s="10" t="n"/>
      <c r="E27" s="10" t="n"/>
      <c r="F27" s="11">
        <f>IF($A27="","",SUMIFS(支払明細!$C$5:$C$504,支払明細!$B$5:$B$504,$A27))</f>
        <v/>
      </c>
      <c r="G27" s="11">
        <f>IF($A27="","",SUMIFS(支払明細!$D$5:$D$504,支払明細!$B$5:$B$504,$A27))</f>
        <v/>
      </c>
      <c r="H27" s="11">
        <f>IF($A27="","",F27-IF(E27=1,G27,0))</f>
        <v/>
      </c>
      <c r="I27" s="11">
        <f>IF($A27="","",IF(LEFT($D27,2)="対象","-",IFERROR(VLOOKUP($D27,基準表!$A$5:$D$14,3,FALSE),"")))</f>
        <v/>
      </c>
      <c r="J27" s="12">
        <f>IF($A27="","",IF($C27="非居住者等","別様式",IF(LEFT($D27,2)="対象","対象外",IF(I27="","区分を選択",IF(H27&gt;I27,"提出","不要")))))</f>
        <v/>
      </c>
      <c r="K27" s="11">
        <f>IF($A27="","",SUMIFS(支払明細!$E$5:$E$504,支払明細!$B$5:$B$504,$A27))</f>
        <v/>
      </c>
      <c r="L27" s="11">
        <f>IF($A27="","",IF(J27="提出",IF(AND(基準表!$H$5=2,E27=1),H27,F27),""))</f>
        <v/>
      </c>
      <c r="M27" s="12">
        <f>IF($A27="","",IF(AND(J27="提出",基準表!$H$5=2,E27=1,G27&gt;0),"消費税等"&amp;G27&amp;"円",""))</f>
        <v/>
      </c>
      <c r="N27" s="12">
        <f>IF($A27="","",IFERROR(VLOOKUP($D27,基準表!$A$5:$D$14,4,FALSE),""))</f>
        <v/>
      </c>
    </row>
    <row r="28">
      <c r="A28" s="10" t="n"/>
      <c r="B28" s="10" t="n"/>
      <c r="C28" s="10" t="n"/>
      <c r="D28" s="10" t="n"/>
      <c r="E28" s="10" t="n"/>
      <c r="F28" s="11">
        <f>IF($A28="","",SUMIFS(支払明細!$C$5:$C$504,支払明細!$B$5:$B$504,$A28))</f>
        <v/>
      </c>
      <c r="G28" s="11">
        <f>IF($A28="","",SUMIFS(支払明細!$D$5:$D$504,支払明細!$B$5:$B$504,$A28))</f>
        <v/>
      </c>
      <c r="H28" s="11">
        <f>IF($A28="","",F28-IF(E28=1,G28,0))</f>
        <v/>
      </c>
      <c r="I28" s="11">
        <f>IF($A28="","",IF(LEFT($D28,2)="対象","-",IFERROR(VLOOKUP($D28,基準表!$A$5:$D$14,3,FALSE),"")))</f>
        <v/>
      </c>
      <c r="J28" s="12">
        <f>IF($A28="","",IF($C28="非居住者等","別様式",IF(LEFT($D28,2)="対象","対象外",IF(I28="","区分を選択",IF(H28&gt;I28,"提出","不要")))))</f>
        <v/>
      </c>
      <c r="K28" s="11">
        <f>IF($A28="","",SUMIFS(支払明細!$E$5:$E$504,支払明細!$B$5:$B$504,$A28))</f>
        <v/>
      </c>
      <c r="L28" s="11">
        <f>IF($A28="","",IF(J28="提出",IF(AND(基準表!$H$5=2,E28=1),H28,F28),""))</f>
        <v/>
      </c>
      <c r="M28" s="12">
        <f>IF($A28="","",IF(AND(J28="提出",基準表!$H$5=2,E28=1,G28&gt;0),"消費税等"&amp;G28&amp;"円",""))</f>
        <v/>
      </c>
      <c r="N28" s="12">
        <f>IF($A28="","",IFERROR(VLOOKUP($D28,基準表!$A$5:$D$14,4,FALSE),""))</f>
        <v/>
      </c>
    </row>
    <row r="29">
      <c r="A29" s="10" t="n"/>
      <c r="B29" s="10" t="n"/>
      <c r="C29" s="10" t="n"/>
      <c r="D29" s="10" t="n"/>
      <c r="E29" s="10" t="n"/>
      <c r="F29" s="11">
        <f>IF($A29="","",SUMIFS(支払明細!$C$5:$C$504,支払明細!$B$5:$B$504,$A29))</f>
        <v/>
      </c>
      <c r="G29" s="11">
        <f>IF($A29="","",SUMIFS(支払明細!$D$5:$D$504,支払明細!$B$5:$B$504,$A29))</f>
        <v/>
      </c>
      <c r="H29" s="11">
        <f>IF($A29="","",F29-IF(E29=1,G29,0))</f>
        <v/>
      </c>
      <c r="I29" s="11">
        <f>IF($A29="","",IF(LEFT($D29,2)="対象","-",IFERROR(VLOOKUP($D29,基準表!$A$5:$D$14,3,FALSE),"")))</f>
        <v/>
      </c>
      <c r="J29" s="12">
        <f>IF($A29="","",IF($C29="非居住者等","別様式",IF(LEFT($D29,2)="対象","対象外",IF(I29="","区分を選択",IF(H29&gt;I29,"提出","不要")))))</f>
        <v/>
      </c>
      <c r="K29" s="11">
        <f>IF($A29="","",SUMIFS(支払明細!$E$5:$E$504,支払明細!$B$5:$B$504,$A29))</f>
        <v/>
      </c>
      <c r="L29" s="11">
        <f>IF($A29="","",IF(J29="提出",IF(AND(基準表!$H$5=2,E29=1),H29,F29),""))</f>
        <v/>
      </c>
      <c r="M29" s="12">
        <f>IF($A29="","",IF(AND(J29="提出",基準表!$H$5=2,E29=1,G29&gt;0),"消費税等"&amp;G29&amp;"円",""))</f>
        <v/>
      </c>
      <c r="N29" s="12">
        <f>IF($A29="","",IFERROR(VLOOKUP($D29,基準表!$A$5:$D$14,4,FALSE),""))</f>
        <v/>
      </c>
    </row>
    <row r="30">
      <c r="A30" s="10" t="n"/>
      <c r="B30" s="10" t="n"/>
      <c r="C30" s="10" t="n"/>
      <c r="D30" s="10" t="n"/>
      <c r="E30" s="10" t="n"/>
      <c r="F30" s="11">
        <f>IF($A30="","",SUMIFS(支払明細!$C$5:$C$504,支払明細!$B$5:$B$504,$A30))</f>
        <v/>
      </c>
      <c r="G30" s="11">
        <f>IF($A30="","",SUMIFS(支払明細!$D$5:$D$504,支払明細!$B$5:$B$504,$A30))</f>
        <v/>
      </c>
      <c r="H30" s="11">
        <f>IF($A30="","",F30-IF(E30=1,G30,0))</f>
        <v/>
      </c>
      <c r="I30" s="11">
        <f>IF($A30="","",IF(LEFT($D30,2)="対象","-",IFERROR(VLOOKUP($D30,基準表!$A$5:$D$14,3,FALSE),"")))</f>
        <v/>
      </c>
      <c r="J30" s="12">
        <f>IF($A30="","",IF($C30="非居住者等","別様式",IF(LEFT($D30,2)="対象","対象外",IF(I30="","区分を選択",IF(H30&gt;I30,"提出","不要")))))</f>
        <v/>
      </c>
      <c r="K30" s="11">
        <f>IF($A30="","",SUMIFS(支払明細!$E$5:$E$504,支払明細!$B$5:$B$504,$A30))</f>
        <v/>
      </c>
      <c r="L30" s="11">
        <f>IF($A30="","",IF(J30="提出",IF(AND(基準表!$H$5=2,E30=1),H30,F30),""))</f>
        <v/>
      </c>
      <c r="M30" s="12">
        <f>IF($A30="","",IF(AND(J30="提出",基準表!$H$5=2,E30=1,G30&gt;0),"消費税等"&amp;G30&amp;"円",""))</f>
        <v/>
      </c>
      <c r="N30" s="12">
        <f>IF($A30="","",IFERROR(VLOOKUP($D30,基準表!$A$5:$D$14,4,FALSE),""))</f>
        <v/>
      </c>
    </row>
    <row r="31">
      <c r="A31" s="10" t="n"/>
      <c r="B31" s="10" t="n"/>
      <c r="C31" s="10" t="n"/>
      <c r="D31" s="10" t="n"/>
      <c r="E31" s="10" t="n"/>
      <c r="F31" s="11">
        <f>IF($A31="","",SUMIFS(支払明細!$C$5:$C$504,支払明細!$B$5:$B$504,$A31))</f>
        <v/>
      </c>
      <c r="G31" s="11">
        <f>IF($A31="","",SUMIFS(支払明細!$D$5:$D$504,支払明細!$B$5:$B$504,$A31))</f>
        <v/>
      </c>
      <c r="H31" s="11">
        <f>IF($A31="","",F31-IF(E31=1,G31,0))</f>
        <v/>
      </c>
      <c r="I31" s="11">
        <f>IF($A31="","",IF(LEFT($D31,2)="対象","-",IFERROR(VLOOKUP($D31,基準表!$A$5:$D$14,3,FALSE),"")))</f>
        <v/>
      </c>
      <c r="J31" s="12">
        <f>IF($A31="","",IF($C31="非居住者等","別様式",IF(LEFT($D31,2)="対象","対象外",IF(I31="","区分を選択",IF(H31&gt;I31,"提出","不要")))))</f>
        <v/>
      </c>
      <c r="K31" s="11">
        <f>IF($A31="","",SUMIFS(支払明細!$E$5:$E$504,支払明細!$B$5:$B$504,$A31))</f>
        <v/>
      </c>
      <c r="L31" s="11">
        <f>IF($A31="","",IF(J31="提出",IF(AND(基準表!$H$5=2,E31=1),H31,F31),""))</f>
        <v/>
      </c>
      <c r="M31" s="12">
        <f>IF($A31="","",IF(AND(J31="提出",基準表!$H$5=2,E31=1,G31&gt;0),"消費税等"&amp;G31&amp;"円",""))</f>
        <v/>
      </c>
      <c r="N31" s="12">
        <f>IF($A31="","",IFERROR(VLOOKUP($D31,基準表!$A$5:$D$14,4,FALSE),""))</f>
        <v/>
      </c>
    </row>
    <row r="32">
      <c r="A32" s="10" t="n"/>
      <c r="B32" s="10" t="n"/>
      <c r="C32" s="10" t="n"/>
      <c r="D32" s="10" t="n"/>
      <c r="E32" s="10" t="n"/>
      <c r="F32" s="11">
        <f>IF($A32="","",SUMIFS(支払明細!$C$5:$C$504,支払明細!$B$5:$B$504,$A32))</f>
        <v/>
      </c>
      <c r="G32" s="11">
        <f>IF($A32="","",SUMIFS(支払明細!$D$5:$D$504,支払明細!$B$5:$B$504,$A32))</f>
        <v/>
      </c>
      <c r="H32" s="11">
        <f>IF($A32="","",F32-IF(E32=1,G32,0))</f>
        <v/>
      </c>
      <c r="I32" s="11">
        <f>IF($A32="","",IF(LEFT($D32,2)="対象","-",IFERROR(VLOOKUP($D32,基準表!$A$5:$D$14,3,FALSE),"")))</f>
        <v/>
      </c>
      <c r="J32" s="12">
        <f>IF($A32="","",IF($C32="非居住者等","別様式",IF(LEFT($D32,2)="対象","対象外",IF(I32="","区分を選択",IF(H32&gt;I32,"提出","不要")))))</f>
        <v/>
      </c>
      <c r="K32" s="11">
        <f>IF($A32="","",SUMIFS(支払明細!$E$5:$E$504,支払明細!$B$5:$B$504,$A32))</f>
        <v/>
      </c>
      <c r="L32" s="11">
        <f>IF($A32="","",IF(J32="提出",IF(AND(基準表!$H$5=2,E32=1),H32,F32),""))</f>
        <v/>
      </c>
      <c r="M32" s="12">
        <f>IF($A32="","",IF(AND(J32="提出",基準表!$H$5=2,E32=1,G32&gt;0),"消費税等"&amp;G32&amp;"円",""))</f>
        <v/>
      </c>
      <c r="N32" s="12">
        <f>IF($A32="","",IFERROR(VLOOKUP($D32,基準表!$A$5:$D$14,4,FALSE),""))</f>
        <v/>
      </c>
    </row>
    <row r="33">
      <c r="A33" s="10" t="n"/>
      <c r="B33" s="10" t="n"/>
      <c r="C33" s="10" t="n"/>
      <c r="D33" s="10" t="n"/>
      <c r="E33" s="10" t="n"/>
      <c r="F33" s="11">
        <f>IF($A33="","",SUMIFS(支払明細!$C$5:$C$504,支払明細!$B$5:$B$504,$A33))</f>
        <v/>
      </c>
      <c r="G33" s="11">
        <f>IF($A33="","",SUMIFS(支払明細!$D$5:$D$504,支払明細!$B$5:$B$504,$A33))</f>
        <v/>
      </c>
      <c r="H33" s="11">
        <f>IF($A33="","",F33-IF(E33=1,G33,0))</f>
        <v/>
      </c>
      <c r="I33" s="11">
        <f>IF($A33="","",IF(LEFT($D33,2)="対象","-",IFERROR(VLOOKUP($D33,基準表!$A$5:$D$14,3,FALSE),"")))</f>
        <v/>
      </c>
      <c r="J33" s="12">
        <f>IF($A33="","",IF($C33="非居住者等","別様式",IF(LEFT($D33,2)="対象","対象外",IF(I33="","区分を選択",IF(H33&gt;I33,"提出","不要")))))</f>
        <v/>
      </c>
      <c r="K33" s="11">
        <f>IF($A33="","",SUMIFS(支払明細!$E$5:$E$504,支払明細!$B$5:$B$504,$A33))</f>
        <v/>
      </c>
      <c r="L33" s="11">
        <f>IF($A33="","",IF(J33="提出",IF(AND(基準表!$H$5=2,E33=1),H33,F33),""))</f>
        <v/>
      </c>
      <c r="M33" s="12">
        <f>IF($A33="","",IF(AND(J33="提出",基準表!$H$5=2,E33=1,G33&gt;0),"消費税等"&amp;G33&amp;"円",""))</f>
        <v/>
      </c>
      <c r="N33" s="12">
        <f>IF($A33="","",IFERROR(VLOOKUP($D33,基準表!$A$5:$D$14,4,FALSE),""))</f>
        <v/>
      </c>
    </row>
    <row r="34">
      <c r="A34" s="10" t="n"/>
      <c r="B34" s="10" t="n"/>
      <c r="C34" s="10" t="n"/>
      <c r="D34" s="10" t="n"/>
      <c r="E34" s="10" t="n"/>
      <c r="F34" s="11">
        <f>IF($A34="","",SUMIFS(支払明細!$C$5:$C$504,支払明細!$B$5:$B$504,$A34))</f>
        <v/>
      </c>
      <c r="G34" s="11">
        <f>IF($A34="","",SUMIFS(支払明細!$D$5:$D$504,支払明細!$B$5:$B$504,$A34))</f>
        <v/>
      </c>
      <c r="H34" s="11">
        <f>IF($A34="","",F34-IF(E34=1,G34,0))</f>
        <v/>
      </c>
      <c r="I34" s="11">
        <f>IF($A34="","",IF(LEFT($D34,2)="対象","-",IFERROR(VLOOKUP($D34,基準表!$A$5:$D$14,3,FALSE),"")))</f>
        <v/>
      </c>
      <c r="J34" s="12">
        <f>IF($A34="","",IF($C34="非居住者等","別様式",IF(LEFT($D34,2)="対象","対象外",IF(I34="","区分を選択",IF(H34&gt;I34,"提出","不要")))))</f>
        <v/>
      </c>
      <c r="K34" s="11">
        <f>IF($A34="","",SUMIFS(支払明細!$E$5:$E$504,支払明細!$B$5:$B$504,$A34))</f>
        <v/>
      </c>
      <c r="L34" s="11">
        <f>IF($A34="","",IF(J34="提出",IF(AND(基準表!$H$5=2,E34=1),H34,F34),""))</f>
        <v/>
      </c>
      <c r="M34" s="12">
        <f>IF($A34="","",IF(AND(J34="提出",基準表!$H$5=2,E34=1,G34&gt;0),"消費税等"&amp;G34&amp;"円",""))</f>
        <v/>
      </c>
      <c r="N34" s="12">
        <f>IF($A34="","",IFERROR(VLOOKUP($D34,基準表!$A$5:$D$14,4,FALSE),""))</f>
        <v/>
      </c>
    </row>
    <row r="35">
      <c r="A35" s="10" t="n"/>
      <c r="B35" s="10" t="n"/>
      <c r="C35" s="10" t="n"/>
      <c r="D35" s="10" t="n"/>
      <c r="E35" s="10" t="n"/>
      <c r="F35" s="11">
        <f>IF($A35="","",SUMIFS(支払明細!$C$5:$C$504,支払明細!$B$5:$B$504,$A35))</f>
        <v/>
      </c>
      <c r="G35" s="11">
        <f>IF($A35="","",SUMIFS(支払明細!$D$5:$D$504,支払明細!$B$5:$B$504,$A35))</f>
        <v/>
      </c>
      <c r="H35" s="11">
        <f>IF($A35="","",F35-IF(E35=1,G35,0))</f>
        <v/>
      </c>
      <c r="I35" s="11">
        <f>IF($A35="","",IF(LEFT($D35,2)="対象","-",IFERROR(VLOOKUP($D35,基準表!$A$5:$D$14,3,FALSE),"")))</f>
        <v/>
      </c>
      <c r="J35" s="12">
        <f>IF($A35="","",IF($C35="非居住者等","別様式",IF(LEFT($D35,2)="対象","対象外",IF(I35="","区分を選択",IF(H35&gt;I35,"提出","不要")))))</f>
        <v/>
      </c>
      <c r="K35" s="11">
        <f>IF($A35="","",SUMIFS(支払明細!$E$5:$E$504,支払明細!$B$5:$B$504,$A35))</f>
        <v/>
      </c>
      <c r="L35" s="11">
        <f>IF($A35="","",IF(J35="提出",IF(AND(基準表!$H$5=2,E35=1),H35,F35),""))</f>
        <v/>
      </c>
      <c r="M35" s="12">
        <f>IF($A35="","",IF(AND(J35="提出",基準表!$H$5=2,E35=1,G35&gt;0),"消費税等"&amp;G35&amp;"円",""))</f>
        <v/>
      </c>
      <c r="N35" s="12">
        <f>IF($A35="","",IFERROR(VLOOKUP($D35,基準表!$A$5:$D$14,4,FALSE),""))</f>
        <v/>
      </c>
    </row>
    <row r="36">
      <c r="A36" s="10" t="n"/>
      <c r="B36" s="10" t="n"/>
      <c r="C36" s="10" t="n"/>
      <c r="D36" s="10" t="n"/>
      <c r="E36" s="10" t="n"/>
      <c r="F36" s="11">
        <f>IF($A36="","",SUMIFS(支払明細!$C$5:$C$504,支払明細!$B$5:$B$504,$A36))</f>
        <v/>
      </c>
      <c r="G36" s="11">
        <f>IF($A36="","",SUMIFS(支払明細!$D$5:$D$504,支払明細!$B$5:$B$504,$A36))</f>
        <v/>
      </c>
      <c r="H36" s="11">
        <f>IF($A36="","",F36-IF(E36=1,G36,0))</f>
        <v/>
      </c>
      <c r="I36" s="11">
        <f>IF($A36="","",IF(LEFT($D36,2)="対象","-",IFERROR(VLOOKUP($D36,基準表!$A$5:$D$14,3,FALSE),"")))</f>
        <v/>
      </c>
      <c r="J36" s="12">
        <f>IF($A36="","",IF($C36="非居住者等","別様式",IF(LEFT($D36,2)="対象","対象外",IF(I36="","区分を選択",IF(H36&gt;I36,"提出","不要")))))</f>
        <v/>
      </c>
      <c r="K36" s="11">
        <f>IF($A36="","",SUMIFS(支払明細!$E$5:$E$504,支払明細!$B$5:$B$504,$A36))</f>
        <v/>
      </c>
      <c r="L36" s="11">
        <f>IF($A36="","",IF(J36="提出",IF(AND(基準表!$H$5=2,E36=1),H36,F36),""))</f>
        <v/>
      </c>
      <c r="M36" s="12">
        <f>IF($A36="","",IF(AND(J36="提出",基準表!$H$5=2,E36=1,G36&gt;0),"消費税等"&amp;G36&amp;"円",""))</f>
        <v/>
      </c>
      <c r="N36" s="12">
        <f>IF($A36="","",IFERROR(VLOOKUP($D36,基準表!$A$5:$D$14,4,FALSE),""))</f>
        <v/>
      </c>
    </row>
    <row r="37">
      <c r="A37" s="10" t="n"/>
      <c r="B37" s="10" t="n"/>
      <c r="C37" s="10" t="n"/>
      <c r="D37" s="10" t="n"/>
      <c r="E37" s="10" t="n"/>
      <c r="F37" s="11">
        <f>IF($A37="","",SUMIFS(支払明細!$C$5:$C$504,支払明細!$B$5:$B$504,$A37))</f>
        <v/>
      </c>
      <c r="G37" s="11">
        <f>IF($A37="","",SUMIFS(支払明細!$D$5:$D$504,支払明細!$B$5:$B$504,$A37))</f>
        <v/>
      </c>
      <c r="H37" s="11">
        <f>IF($A37="","",F37-IF(E37=1,G37,0))</f>
        <v/>
      </c>
      <c r="I37" s="11">
        <f>IF($A37="","",IF(LEFT($D37,2)="対象","-",IFERROR(VLOOKUP($D37,基準表!$A$5:$D$14,3,FALSE),"")))</f>
        <v/>
      </c>
      <c r="J37" s="12">
        <f>IF($A37="","",IF($C37="非居住者等","別様式",IF(LEFT($D37,2)="対象","対象外",IF(I37="","区分を選択",IF(H37&gt;I37,"提出","不要")))))</f>
        <v/>
      </c>
      <c r="K37" s="11">
        <f>IF($A37="","",SUMIFS(支払明細!$E$5:$E$504,支払明細!$B$5:$B$504,$A37))</f>
        <v/>
      </c>
      <c r="L37" s="11">
        <f>IF($A37="","",IF(J37="提出",IF(AND(基準表!$H$5=2,E37=1),H37,F37),""))</f>
        <v/>
      </c>
      <c r="M37" s="12">
        <f>IF($A37="","",IF(AND(J37="提出",基準表!$H$5=2,E37=1,G37&gt;0),"消費税等"&amp;G37&amp;"円",""))</f>
        <v/>
      </c>
      <c r="N37" s="12">
        <f>IF($A37="","",IFERROR(VLOOKUP($D37,基準表!$A$5:$D$14,4,FALSE),""))</f>
        <v/>
      </c>
    </row>
    <row r="38">
      <c r="A38" s="10" t="n"/>
      <c r="B38" s="10" t="n"/>
      <c r="C38" s="10" t="n"/>
      <c r="D38" s="10" t="n"/>
      <c r="E38" s="10" t="n"/>
      <c r="F38" s="11">
        <f>IF($A38="","",SUMIFS(支払明細!$C$5:$C$504,支払明細!$B$5:$B$504,$A38))</f>
        <v/>
      </c>
      <c r="G38" s="11">
        <f>IF($A38="","",SUMIFS(支払明細!$D$5:$D$504,支払明細!$B$5:$B$504,$A38))</f>
        <v/>
      </c>
      <c r="H38" s="11">
        <f>IF($A38="","",F38-IF(E38=1,G38,0))</f>
        <v/>
      </c>
      <c r="I38" s="11">
        <f>IF($A38="","",IF(LEFT($D38,2)="対象","-",IFERROR(VLOOKUP($D38,基準表!$A$5:$D$14,3,FALSE),"")))</f>
        <v/>
      </c>
      <c r="J38" s="12">
        <f>IF($A38="","",IF($C38="非居住者等","別様式",IF(LEFT($D38,2)="対象","対象外",IF(I38="","区分を選択",IF(H38&gt;I38,"提出","不要")))))</f>
        <v/>
      </c>
      <c r="K38" s="11">
        <f>IF($A38="","",SUMIFS(支払明細!$E$5:$E$504,支払明細!$B$5:$B$504,$A38))</f>
        <v/>
      </c>
      <c r="L38" s="11">
        <f>IF($A38="","",IF(J38="提出",IF(AND(基準表!$H$5=2,E38=1),H38,F38),""))</f>
        <v/>
      </c>
      <c r="M38" s="12">
        <f>IF($A38="","",IF(AND(J38="提出",基準表!$H$5=2,E38=1,G38&gt;0),"消費税等"&amp;G38&amp;"円",""))</f>
        <v/>
      </c>
      <c r="N38" s="12">
        <f>IF($A38="","",IFERROR(VLOOKUP($D38,基準表!$A$5:$D$14,4,FALSE),""))</f>
        <v/>
      </c>
    </row>
    <row r="39">
      <c r="A39" s="10" t="n"/>
      <c r="B39" s="10" t="n"/>
      <c r="C39" s="10" t="n"/>
      <c r="D39" s="10" t="n"/>
      <c r="E39" s="10" t="n"/>
      <c r="F39" s="11">
        <f>IF($A39="","",SUMIFS(支払明細!$C$5:$C$504,支払明細!$B$5:$B$504,$A39))</f>
        <v/>
      </c>
      <c r="G39" s="11">
        <f>IF($A39="","",SUMIFS(支払明細!$D$5:$D$504,支払明細!$B$5:$B$504,$A39))</f>
        <v/>
      </c>
      <c r="H39" s="11">
        <f>IF($A39="","",F39-IF(E39=1,G39,0))</f>
        <v/>
      </c>
      <c r="I39" s="11">
        <f>IF($A39="","",IF(LEFT($D39,2)="対象","-",IFERROR(VLOOKUP($D39,基準表!$A$5:$D$14,3,FALSE),"")))</f>
        <v/>
      </c>
      <c r="J39" s="12">
        <f>IF($A39="","",IF($C39="非居住者等","別様式",IF(LEFT($D39,2)="対象","対象外",IF(I39="","区分を選択",IF(H39&gt;I39,"提出","不要")))))</f>
        <v/>
      </c>
      <c r="K39" s="11">
        <f>IF($A39="","",SUMIFS(支払明細!$E$5:$E$504,支払明細!$B$5:$B$504,$A39))</f>
        <v/>
      </c>
      <c r="L39" s="11">
        <f>IF($A39="","",IF(J39="提出",IF(AND(基準表!$H$5=2,E39=1),H39,F39),""))</f>
        <v/>
      </c>
      <c r="M39" s="12">
        <f>IF($A39="","",IF(AND(J39="提出",基準表!$H$5=2,E39=1,G39&gt;0),"消費税等"&amp;G39&amp;"円",""))</f>
        <v/>
      </c>
      <c r="N39" s="12">
        <f>IF($A39="","",IFERROR(VLOOKUP($D39,基準表!$A$5:$D$14,4,FALSE),""))</f>
        <v/>
      </c>
    </row>
    <row r="40">
      <c r="A40" s="10" t="n"/>
      <c r="B40" s="10" t="n"/>
      <c r="C40" s="10" t="n"/>
      <c r="D40" s="10" t="n"/>
      <c r="E40" s="10" t="n"/>
      <c r="F40" s="11">
        <f>IF($A40="","",SUMIFS(支払明細!$C$5:$C$504,支払明細!$B$5:$B$504,$A40))</f>
        <v/>
      </c>
      <c r="G40" s="11">
        <f>IF($A40="","",SUMIFS(支払明細!$D$5:$D$504,支払明細!$B$5:$B$504,$A40))</f>
        <v/>
      </c>
      <c r="H40" s="11">
        <f>IF($A40="","",F40-IF(E40=1,G40,0))</f>
        <v/>
      </c>
      <c r="I40" s="11">
        <f>IF($A40="","",IF(LEFT($D40,2)="対象","-",IFERROR(VLOOKUP($D40,基準表!$A$5:$D$14,3,FALSE),"")))</f>
        <v/>
      </c>
      <c r="J40" s="12">
        <f>IF($A40="","",IF($C40="非居住者等","別様式",IF(LEFT($D40,2)="対象","対象外",IF(I40="","区分を選択",IF(H40&gt;I40,"提出","不要")))))</f>
        <v/>
      </c>
      <c r="K40" s="11">
        <f>IF($A40="","",SUMIFS(支払明細!$E$5:$E$504,支払明細!$B$5:$B$504,$A40))</f>
        <v/>
      </c>
      <c r="L40" s="11">
        <f>IF($A40="","",IF(J40="提出",IF(AND(基準表!$H$5=2,E40=1),H40,F40),""))</f>
        <v/>
      </c>
      <c r="M40" s="12">
        <f>IF($A40="","",IF(AND(J40="提出",基準表!$H$5=2,E40=1,G40&gt;0),"消費税等"&amp;G40&amp;"円",""))</f>
        <v/>
      </c>
      <c r="N40" s="12">
        <f>IF($A40="","",IFERROR(VLOOKUP($D40,基準表!$A$5:$D$14,4,FALSE),""))</f>
        <v/>
      </c>
    </row>
    <row r="41">
      <c r="A41" s="10" t="n"/>
      <c r="B41" s="10" t="n"/>
      <c r="C41" s="10" t="n"/>
      <c r="D41" s="10" t="n"/>
      <c r="E41" s="10" t="n"/>
      <c r="F41" s="11">
        <f>IF($A41="","",SUMIFS(支払明細!$C$5:$C$504,支払明細!$B$5:$B$504,$A41))</f>
        <v/>
      </c>
      <c r="G41" s="11">
        <f>IF($A41="","",SUMIFS(支払明細!$D$5:$D$504,支払明細!$B$5:$B$504,$A41))</f>
        <v/>
      </c>
      <c r="H41" s="11">
        <f>IF($A41="","",F41-IF(E41=1,G41,0))</f>
        <v/>
      </c>
      <c r="I41" s="11">
        <f>IF($A41="","",IF(LEFT($D41,2)="対象","-",IFERROR(VLOOKUP($D41,基準表!$A$5:$D$14,3,FALSE),"")))</f>
        <v/>
      </c>
      <c r="J41" s="12">
        <f>IF($A41="","",IF($C41="非居住者等","別様式",IF(LEFT($D41,2)="対象","対象外",IF(I41="","区分を選択",IF(H41&gt;I41,"提出","不要")))))</f>
        <v/>
      </c>
      <c r="K41" s="11">
        <f>IF($A41="","",SUMIFS(支払明細!$E$5:$E$504,支払明細!$B$5:$B$504,$A41))</f>
        <v/>
      </c>
      <c r="L41" s="11">
        <f>IF($A41="","",IF(J41="提出",IF(AND(基準表!$H$5=2,E41=1),H41,F41),""))</f>
        <v/>
      </c>
      <c r="M41" s="12">
        <f>IF($A41="","",IF(AND(J41="提出",基準表!$H$5=2,E41=1,G41&gt;0),"消費税等"&amp;G41&amp;"円",""))</f>
        <v/>
      </c>
      <c r="N41" s="12">
        <f>IF($A41="","",IFERROR(VLOOKUP($D41,基準表!$A$5:$D$14,4,FALSE),""))</f>
        <v/>
      </c>
    </row>
    <row r="42">
      <c r="A42" s="10" t="n"/>
      <c r="B42" s="10" t="n"/>
      <c r="C42" s="10" t="n"/>
      <c r="D42" s="10" t="n"/>
      <c r="E42" s="10" t="n"/>
      <c r="F42" s="11">
        <f>IF($A42="","",SUMIFS(支払明細!$C$5:$C$504,支払明細!$B$5:$B$504,$A42))</f>
        <v/>
      </c>
      <c r="G42" s="11">
        <f>IF($A42="","",SUMIFS(支払明細!$D$5:$D$504,支払明細!$B$5:$B$504,$A42))</f>
        <v/>
      </c>
      <c r="H42" s="11">
        <f>IF($A42="","",F42-IF(E42=1,G42,0))</f>
        <v/>
      </c>
      <c r="I42" s="11">
        <f>IF($A42="","",IF(LEFT($D42,2)="対象","-",IFERROR(VLOOKUP($D42,基準表!$A$5:$D$14,3,FALSE),"")))</f>
        <v/>
      </c>
      <c r="J42" s="12">
        <f>IF($A42="","",IF($C42="非居住者等","別様式",IF(LEFT($D42,2)="対象","対象外",IF(I42="","区分を選択",IF(H42&gt;I42,"提出","不要")))))</f>
        <v/>
      </c>
      <c r="K42" s="11">
        <f>IF($A42="","",SUMIFS(支払明細!$E$5:$E$504,支払明細!$B$5:$B$504,$A42))</f>
        <v/>
      </c>
      <c r="L42" s="11">
        <f>IF($A42="","",IF(J42="提出",IF(AND(基準表!$H$5=2,E42=1),H42,F42),""))</f>
        <v/>
      </c>
      <c r="M42" s="12">
        <f>IF($A42="","",IF(AND(J42="提出",基準表!$H$5=2,E42=1,G42&gt;0),"消費税等"&amp;G42&amp;"円",""))</f>
        <v/>
      </c>
      <c r="N42" s="12">
        <f>IF($A42="","",IFERROR(VLOOKUP($D42,基準表!$A$5:$D$14,4,FALSE),""))</f>
        <v/>
      </c>
    </row>
    <row r="43">
      <c r="A43" s="10" t="n"/>
      <c r="B43" s="10" t="n"/>
      <c r="C43" s="10" t="n"/>
      <c r="D43" s="10" t="n"/>
      <c r="E43" s="10" t="n"/>
      <c r="F43" s="11">
        <f>IF($A43="","",SUMIFS(支払明細!$C$5:$C$504,支払明細!$B$5:$B$504,$A43))</f>
        <v/>
      </c>
      <c r="G43" s="11">
        <f>IF($A43="","",SUMIFS(支払明細!$D$5:$D$504,支払明細!$B$5:$B$504,$A43))</f>
        <v/>
      </c>
      <c r="H43" s="11">
        <f>IF($A43="","",F43-IF(E43=1,G43,0))</f>
        <v/>
      </c>
      <c r="I43" s="11">
        <f>IF($A43="","",IF(LEFT($D43,2)="対象","-",IFERROR(VLOOKUP($D43,基準表!$A$5:$D$14,3,FALSE),"")))</f>
        <v/>
      </c>
      <c r="J43" s="12">
        <f>IF($A43="","",IF($C43="非居住者等","別様式",IF(LEFT($D43,2)="対象","対象外",IF(I43="","区分を選択",IF(H43&gt;I43,"提出","不要")))))</f>
        <v/>
      </c>
      <c r="K43" s="11">
        <f>IF($A43="","",SUMIFS(支払明細!$E$5:$E$504,支払明細!$B$5:$B$504,$A43))</f>
        <v/>
      </c>
      <c r="L43" s="11">
        <f>IF($A43="","",IF(J43="提出",IF(AND(基準表!$H$5=2,E43=1),H43,F43),""))</f>
        <v/>
      </c>
      <c r="M43" s="12">
        <f>IF($A43="","",IF(AND(J43="提出",基準表!$H$5=2,E43=1,G43&gt;0),"消費税等"&amp;G43&amp;"円",""))</f>
        <v/>
      </c>
      <c r="N43" s="12">
        <f>IF($A43="","",IFERROR(VLOOKUP($D43,基準表!$A$5:$D$14,4,FALSE),""))</f>
        <v/>
      </c>
    </row>
    <row r="44">
      <c r="A44" s="10" t="n"/>
      <c r="B44" s="10" t="n"/>
      <c r="C44" s="10" t="n"/>
      <c r="D44" s="10" t="n"/>
      <c r="E44" s="10" t="n"/>
      <c r="F44" s="11">
        <f>IF($A44="","",SUMIFS(支払明細!$C$5:$C$504,支払明細!$B$5:$B$504,$A44))</f>
        <v/>
      </c>
      <c r="G44" s="11">
        <f>IF($A44="","",SUMIFS(支払明細!$D$5:$D$504,支払明細!$B$5:$B$504,$A44))</f>
        <v/>
      </c>
      <c r="H44" s="11">
        <f>IF($A44="","",F44-IF(E44=1,G44,0))</f>
        <v/>
      </c>
      <c r="I44" s="11">
        <f>IF($A44="","",IF(LEFT($D44,2)="対象","-",IFERROR(VLOOKUP($D44,基準表!$A$5:$D$14,3,FALSE),"")))</f>
        <v/>
      </c>
      <c r="J44" s="12">
        <f>IF($A44="","",IF($C44="非居住者等","別様式",IF(LEFT($D44,2)="対象","対象外",IF(I44="","区分を選択",IF(H44&gt;I44,"提出","不要")))))</f>
        <v/>
      </c>
      <c r="K44" s="11">
        <f>IF($A44="","",SUMIFS(支払明細!$E$5:$E$504,支払明細!$B$5:$B$504,$A44))</f>
        <v/>
      </c>
      <c r="L44" s="11">
        <f>IF($A44="","",IF(J44="提出",IF(AND(基準表!$H$5=2,E44=1),H44,F44),""))</f>
        <v/>
      </c>
      <c r="M44" s="12">
        <f>IF($A44="","",IF(AND(J44="提出",基準表!$H$5=2,E44=1,G44&gt;0),"消費税等"&amp;G44&amp;"円",""))</f>
        <v/>
      </c>
      <c r="N44" s="12">
        <f>IF($A44="","",IFERROR(VLOOKUP($D44,基準表!$A$5:$D$14,4,FALSE),""))</f>
        <v/>
      </c>
    </row>
    <row r="45">
      <c r="A45" s="10" t="n"/>
      <c r="B45" s="10" t="n"/>
      <c r="C45" s="10" t="n"/>
      <c r="D45" s="10" t="n"/>
      <c r="E45" s="10" t="n"/>
      <c r="F45" s="11">
        <f>IF($A45="","",SUMIFS(支払明細!$C$5:$C$504,支払明細!$B$5:$B$504,$A45))</f>
        <v/>
      </c>
      <c r="G45" s="11">
        <f>IF($A45="","",SUMIFS(支払明細!$D$5:$D$504,支払明細!$B$5:$B$504,$A45))</f>
        <v/>
      </c>
      <c r="H45" s="11">
        <f>IF($A45="","",F45-IF(E45=1,G45,0))</f>
        <v/>
      </c>
      <c r="I45" s="11">
        <f>IF($A45="","",IF(LEFT($D45,2)="対象","-",IFERROR(VLOOKUP($D45,基準表!$A$5:$D$14,3,FALSE),"")))</f>
        <v/>
      </c>
      <c r="J45" s="12">
        <f>IF($A45="","",IF($C45="非居住者等","別様式",IF(LEFT($D45,2)="対象","対象外",IF(I45="","区分を選択",IF(H45&gt;I45,"提出","不要")))))</f>
        <v/>
      </c>
      <c r="K45" s="11">
        <f>IF($A45="","",SUMIFS(支払明細!$E$5:$E$504,支払明細!$B$5:$B$504,$A45))</f>
        <v/>
      </c>
      <c r="L45" s="11">
        <f>IF($A45="","",IF(J45="提出",IF(AND(基準表!$H$5=2,E45=1),H45,F45),""))</f>
        <v/>
      </c>
      <c r="M45" s="12">
        <f>IF($A45="","",IF(AND(J45="提出",基準表!$H$5=2,E45=1,G45&gt;0),"消費税等"&amp;G45&amp;"円",""))</f>
        <v/>
      </c>
      <c r="N45" s="12">
        <f>IF($A45="","",IFERROR(VLOOKUP($D45,基準表!$A$5:$D$14,4,FALSE),""))</f>
        <v/>
      </c>
    </row>
    <row r="46">
      <c r="A46" s="10" t="n"/>
      <c r="B46" s="10" t="n"/>
      <c r="C46" s="10" t="n"/>
      <c r="D46" s="10" t="n"/>
      <c r="E46" s="10" t="n"/>
      <c r="F46" s="11">
        <f>IF($A46="","",SUMIFS(支払明細!$C$5:$C$504,支払明細!$B$5:$B$504,$A46))</f>
        <v/>
      </c>
      <c r="G46" s="11">
        <f>IF($A46="","",SUMIFS(支払明細!$D$5:$D$504,支払明細!$B$5:$B$504,$A46))</f>
        <v/>
      </c>
      <c r="H46" s="11">
        <f>IF($A46="","",F46-IF(E46=1,G46,0))</f>
        <v/>
      </c>
      <c r="I46" s="11">
        <f>IF($A46="","",IF(LEFT($D46,2)="対象","-",IFERROR(VLOOKUP($D46,基準表!$A$5:$D$14,3,FALSE),"")))</f>
        <v/>
      </c>
      <c r="J46" s="12">
        <f>IF($A46="","",IF($C46="非居住者等","別様式",IF(LEFT($D46,2)="対象","対象外",IF(I46="","区分を選択",IF(H46&gt;I46,"提出","不要")))))</f>
        <v/>
      </c>
      <c r="K46" s="11">
        <f>IF($A46="","",SUMIFS(支払明細!$E$5:$E$504,支払明細!$B$5:$B$504,$A46))</f>
        <v/>
      </c>
      <c r="L46" s="11">
        <f>IF($A46="","",IF(J46="提出",IF(AND(基準表!$H$5=2,E46=1),H46,F46),""))</f>
        <v/>
      </c>
      <c r="M46" s="12">
        <f>IF($A46="","",IF(AND(J46="提出",基準表!$H$5=2,E46=1,G46&gt;0),"消費税等"&amp;G46&amp;"円",""))</f>
        <v/>
      </c>
      <c r="N46" s="12">
        <f>IF($A46="","",IFERROR(VLOOKUP($D46,基準表!$A$5:$D$14,4,FALSE),""))</f>
        <v/>
      </c>
    </row>
    <row r="47">
      <c r="A47" s="10" t="n"/>
      <c r="B47" s="10" t="n"/>
      <c r="C47" s="10" t="n"/>
      <c r="D47" s="10" t="n"/>
      <c r="E47" s="10" t="n"/>
      <c r="F47" s="11">
        <f>IF($A47="","",SUMIFS(支払明細!$C$5:$C$504,支払明細!$B$5:$B$504,$A47))</f>
        <v/>
      </c>
      <c r="G47" s="11">
        <f>IF($A47="","",SUMIFS(支払明細!$D$5:$D$504,支払明細!$B$5:$B$504,$A47))</f>
        <v/>
      </c>
      <c r="H47" s="11">
        <f>IF($A47="","",F47-IF(E47=1,G47,0))</f>
        <v/>
      </c>
      <c r="I47" s="11">
        <f>IF($A47="","",IF(LEFT($D47,2)="対象","-",IFERROR(VLOOKUP($D47,基準表!$A$5:$D$14,3,FALSE),"")))</f>
        <v/>
      </c>
      <c r="J47" s="12">
        <f>IF($A47="","",IF($C47="非居住者等","別様式",IF(LEFT($D47,2)="対象","対象外",IF(I47="","区分を選択",IF(H47&gt;I47,"提出","不要")))))</f>
        <v/>
      </c>
      <c r="K47" s="11">
        <f>IF($A47="","",SUMIFS(支払明細!$E$5:$E$504,支払明細!$B$5:$B$504,$A47))</f>
        <v/>
      </c>
      <c r="L47" s="11">
        <f>IF($A47="","",IF(J47="提出",IF(AND(基準表!$H$5=2,E47=1),H47,F47),""))</f>
        <v/>
      </c>
      <c r="M47" s="12">
        <f>IF($A47="","",IF(AND(J47="提出",基準表!$H$5=2,E47=1,G47&gt;0),"消費税等"&amp;G47&amp;"円",""))</f>
        <v/>
      </c>
      <c r="N47" s="12">
        <f>IF($A47="","",IFERROR(VLOOKUP($D47,基準表!$A$5:$D$14,4,FALSE),""))</f>
        <v/>
      </c>
    </row>
    <row r="48">
      <c r="A48" s="10" t="n"/>
      <c r="B48" s="10" t="n"/>
      <c r="C48" s="10" t="n"/>
      <c r="D48" s="10" t="n"/>
      <c r="E48" s="10" t="n"/>
      <c r="F48" s="11">
        <f>IF($A48="","",SUMIFS(支払明細!$C$5:$C$504,支払明細!$B$5:$B$504,$A48))</f>
        <v/>
      </c>
      <c r="G48" s="11">
        <f>IF($A48="","",SUMIFS(支払明細!$D$5:$D$504,支払明細!$B$5:$B$504,$A48))</f>
        <v/>
      </c>
      <c r="H48" s="11">
        <f>IF($A48="","",F48-IF(E48=1,G48,0))</f>
        <v/>
      </c>
      <c r="I48" s="11">
        <f>IF($A48="","",IF(LEFT($D48,2)="対象","-",IFERROR(VLOOKUP($D48,基準表!$A$5:$D$14,3,FALSE),"")))</f>
        <v/>
      </c>
      <c r="J48" s="12">
        <f>IF($A48="","",IF($C48="非居住者等","別様式",IF(LEFT($D48,2)="対象","対象外",IF(I48="","区分を選択",IF(H48&gt;I48,"提出","不要")))))</f>
        <v/>
      </c>
      <c r="K48" s="11">
        <f>IF($A48="","",SUMIFS(支払明細!$E$5:$E$504,支払明細!$B$5:$B$504,$A48))</f>
        <v/>
      </c>
      <c r="L48" s="11">
        <f>IF($A48="","",IF(J48="提出",IF(AND(基準表!$H$5=2,E48=1),H48,F48),""))</f>
        <v/>
      </c>
      <c r="M48" s="12">
        <f>IF($A48="","",IF(AND(J48="提出",基準表!$H$5=2,E48=1,G48&gt;0),"消費税等"&amp;G48&amp;"円",""))</f>
        <v/>
      </c>
      <c r="N48" s="12">
        <f>IF($A48="","",IFERROR(VLOOKUP($D48,基準表!$A$5:$D$14,4,FALSE),""))</f>
        <v/>
      </c>
    </row>
    <row r="49">
      <c r="A49" s="10" t="n"/>
      <c r="B49" s="10" t="n"/>
      <c r="C49" s="10" t="n"/>
      <c r="D49" s="10" t="n"/>
      <c r="E49" s="10" t="n"/>
      <c r="F49" s="11">
        <f>IF($A49="","",SUMIFS(支払明細!$C$5:$C$504,支払明細!$B$5:$B$504,$A49))</f>
        <v/>
      </c>
      <c r="G49" s="11">
        <f>IF($A49="","",SUMIFS(支払明細!$D$5:$D$504,支払明細!$B$5:$B$504,$A49))</f>
        <v/>
      </c>
      <c r="H49" s="11">
        <f>IF($A49="","",F49-IF(E49=1,G49,0))</f>
        <v/>
      </c>
      <c r="I49" s="11">
        <f>IF($A49="","",IF(LEFT($D49,2)="対象","-",IFERROR(VLOOKUP($D49,基準表!$A$5:$D$14,3,FALSE),"")))</f>
        <v/>
      </c>
      <c r="J49" s="12">
        <f>IF($A49="","",IF($C49="非居住者等","別様式",IF(LEFT($D49,2)="対象","対象外",IF(I49="","区分を選択",IF(H49&gt;I49,"提出","不要")))))</f>
        <v/>
      </c>
      <c r="K49" s="11">
        <f>IF($A49="","",SUMIFS(支払明細!$E$5:$E$504,支払明細!$B$5:$B$504,$A49))</f>
        <v/>
      </c>
      <c r="L49" s="11">
        <f>IF($A49="","",IF(J49="提出",IF(AND(基準表!$H$5=2,E49=1),H49,F49),""))</f>
        <v/>
      </c>
      <c r="M49" s="12">
        <f>IF($A49="","",IF(AND(J49="提出",基準表!$H$5=2,E49=1,G49&gt;0),"消費税等"&amp;G49&amp;"円",""))</f>
        <v/>
      </c>
      <c r="N49" s="12">
        <f>IF($A49="","",IFERROR(VLOOKUP($D49,基準表!$A$5:$D$14,4,FALSE),""))</f>
        <v/>
      </c>
    </row>
    <row r="50">
      <c r="A50" s="10" t="n"/>
      <c r="B50" s="10" t="n"/>
      <c r="C50" s="10" t="n"/>
      <c r="D50" s="10" t="n"/>
      <c r="E50" s="10" t="n"/>
      <c r="F50" s="11">
        <f>IF($A50="","",SUMIFS(支払明細!$C$5:$C$504,支払明細!$B$5:$B$504,$A50))</f>
        <v/>
      </c>
      <c r="G50" s="11">
        <f>IF($A50="","",SUMIFS(支払明細!$D$5:$D$504,支払明細!$B$5:$B$504,$A50))</f>
        <v/>
      </c>
      <c r="H50" s="11">
        <f>IF($A50="","",F50-IF(E50=1,G50,0))</f>
        <v/>
      </c>
      <c r="I50" s="11">
        <f>IF($A50="","",IF(LEFT($D50,2)="対象","-",IFERROR(VLOOKUP($D50,基準表!$A$5:$D$14,3,FALSE),"")))</f>
        <v/>
      </c>
      <c r="J50" s="12">
        <f>IF($A50="","",IF($C50="非居住者等","別様式",IF(LEFT($D50,2)="対象","対象外",IF(I50="","区分を選択",IF(H50&gt;I50,"提出","不要")))))</f>
        <v/>
      </c>
      <c r="K50" s="11">
        <f>IF($A50="","",SUMIFS(支払明細!$E$5:$E$504,支払明細!$B$5:$B$504,$A50))</f>
        <v/>
      </c>
      <c r="L50" s="11">
        <f>IF($A50="","",IF(J50="提出",IF(AND(基準表!$H$5=2,E50=1),H50,F50),""))</f>
        <v/>
      </c>
      <c r="M50" s="12">
        <f>IF($A50="","",IF(AND(J50="提出",基準表!$H$5=2,E50=1,G50&gt;0),"消費税等"&amp;G50&amp;"円",""))</f>
        <v/>
      </c>
      <c r="N50" s="12">
        <f>IF($A50="","",IFERROR(VLOOKUP($D50,基準表!$A$5:$D$14,4,FALSE),""))</f>
        <v/>
      </c>
    </row>
    <row r="51">
      <c r="A51" s="10" t="n"/>
      <c r="B51" s="10" t="n"/>
      <c r="C51" s="10" t="n"/>
      <c r="D51" s="10" t="n"/>
      <c r="E51" s="10" t="n"/>
      <c r="F51" s="11">
        <f>IF($A51="","",SUMIFS(支払明細!$C$5:$C$504,支払明細!$B$5:$B$504,$A51))</f>
        <v/>
      </c>
      <c r="G51" s="11">
        <f>IF($A51="","",SUMIFS(支払明細!$D$5:$D$504,支払明細!$B$5:$B$504,$A51))</f>
        <v/>
      </c>
      <c r="H51" s="11">
        <f>IF($A51="","",F51-IF(E51=1,G51,0))</f>
        <v/>
      </c>
      <c r="I51" s="11">
        <f>IF($A51="","",IF(LEFT($D51,2)="対象","-",IFERROR(VLOOKUP($D51,基準表!$A$5:$D$14,3,FALSE),"")))</f>
        <v/>
      </c>
      <c r="J51" s="12">
        <f>IF($A51="","",IF($C51="非居住者等","別様式",IF(LEFT($D51,2)="対象","対象外",IF(I51="","区分を選択",IF(H51&gt;I51,"提出","不要")))))</f>
        <v/>
      </c>
      <c r="K51" s="11">
        <f>IF($A51="","",SUMIFS(支払明細!$E$5:$E$504,支払明細!$B$5:$B$504,$A51))</f>
        <v/>
      </c>
      <c r="L51" s="11">
        <f>IF($A51="","",IF(J51="提出",IF(AND(基準表!$H$5=2,E51=1),H51,F51),""))</f>
        <v/>
      </c>
      <c r="M51" s="12">
        <f>IF($A51="","",IF(AND(J51="提出",基準表!$H$5=2,E51=1,G51&gt;0),"消費税等"&amp;G51&amp;"円",""))</f>
        <v/>
      </c>
      <c r="N51" s="12">
        <f>IF($A51="","",IFERROR(VLOOKUP($D51,基準表!$A$5:$D$14,4,FALSE),""))</f>
        <v/>
      </c>
    </row>
    <row r="52">
      <c r="A52" s="10" t="n"/>
      <c r="B52" s="10" t="n"/>
      <c r="C52" s="10" t="n"/>
      <c r="D52" s="10" t="n"/>
      <c r="E52" s="10" t="n"/>
      <c r="F52" s="11">
        <f>IF($A52="","",SUMIFS(支払明細!$C$5:$C$504,支払明細!$B$5:$B$504,$A52))</f>
        <v/>
      </c>
      <c r="G52" s="11">
        <f>IF($A52="","",SUMIFS(支払明細!$D$5:$D$504,支払明細!$B$5:$B$504,$A52))</f>
        <v/>
      </c>
      <c r="H52" s="11">
        <f>IF($A52="","",F52-IF(E52=1,G52,0))</f>
        <v/>
      </c>
      <c r="I52" s="11">
        <f>IF($A52="","",IF(LEFT($D52,2)="対象","-",IFERROR(VLOOKUP($D52,基準表!$A$5:$D$14,3,FALSE),"")))</f>
        <v/>
      </c>
      <c r="J52" s="12">
        <f>IF($A52="","",IF($C52="非居住者等","別様式",IF(LEFT($D52,2)="対象","対象外",IF(I52="","区分を選択",IF(H52&gt;I52,"提出","不要")))))</f>
        <v/>
      </c>
      <c r="K52" s="11">
        <f>IF($A52="","",SUMIFS(支払明細!$E$5:$E$504,支払明細!$B$5:$B$504,$A52))</f>
        <v/>
      </c>
      <c r="L52" s="11">
        <f>IF($A52="","",IF(J52="提出",IF(AND(基準表!$H$5=2,E52=1),H52,F52),""))</f>
        <v/>
      </c>
      <c r="M52" s="12">
        <f>IF($A52="","",IF(AND(J52="提出",基準表!$H$5=2,E52=1,G52&gt;0),"消費税等"&amp;G52&amp;"円",""))</f>
        <v/>
      </c>
      <c r="N52" s="12">
        <f>IF($A52="","",IFERROR(VLOOKUP($D52,基準表!$A$5:$D$14,4,FALSE),""))</f>
        <v/>
      </c>
    </row>
    <row r="53">
      <c r="A53" s="10" t="n"/>
      <c r="B53" s="10" t="n"/>
      <c r="C53" s="10" t="n"/>
      <c r="D53" s="10" t="n"/>
      <c r="E53" s="10" t="n"/>
      <c r="F53" s="11">
        <f>IF($A53="","",SUMIFS(支払明細!$C$5:$C$504,支払明細!$B$5:$B$504,$A53))</f>
        <v/>
      </c>
      <c r="G53" s="11">
        <f>IF($A53="","",SUMIFS(支払明細!$D$5:$D$504,支払明細!$B$5:$B$504,$A53))</f>
        <v/>
      </c>
      <c r="H53" s="11">
        <f>IF($A53="","",F53-IF(E53=1,G53,0))</f>
        <v/>
      </c>
      <c r="I53" s="11">
        <f>IF($A53="","",IF(LEFT($D53,2)="対象","-",IFERROR(VLOOKUP($D53,基準表!$A$5:$D$14,3,FALSE),"")))</f>
        <v/>
      </c>
      <c r="J53" s="12">
        <f>IF($A53="","",IF($C53="非居住者等","別様式",IF(LEFT($D53,2)="対象","対象外",IF(I53="","区分を選択",IF(H53&gt;I53,"提出","不要")))))</f>
        <v/>
      </c>
      <c r="K53" s="11">
        <f>IF($A53="","",SUMIFS(支払明細!$E$5:$E$504,支払明細!$B$5:$B$504,$A53))</f>
        <v/>
      </c>
      <c r="L53" s="11">
        <f>IF($A53="","",IF(J53="提出",IF(AND(基準表!$H$5=2,E53=1),H53,F53),""))</f>
        <v/>
      </c>
      <c r="M53" s="12">
        <f>IF($A53="","",IF(AND(J53="提出",基準表!$H$5=2,E53=1,G53&gt;0),"消費税等"&amp;G53&amp;"円",""))</f>
        <v/>
      </c>
      <c r="N53" s="12">
        <f>IF($A53="","",IFERROR(VLOOKUP($D53,基準表!$A$5:$D$14,4,FALSE),""))</f>
        <v/>
      </c>
    </row>
    <row r="54">
      <c r="A54" s="10" t="n"/>
      <c r="B54" s="10" t="n"/>
      <c r="C54" s="10" t="n"/>
      <c r="D54" s="10" t="n"/>
      <c r="E54" s="10" t="n"/>
      <c r="F54" s="11">
        <f>IF($A54="","",SUMIFS(支払明細!$C$5:$C$504,支払明細!$B$5:$B$504,$A54))</f>
        <v/>
      </c>
      <c r="G54" s="11">
        <f>IF($A54="","",SUMIFS(支払明細!$D$5:$D$504,支払明細!$B$5:$B$504,$A54))</f>
        <v/>
      </c>
      <c r="H54" s="11">
        <f>IF($A54="","",F54-IF(E54=1,G54,0))</f>
        <v/>
      </c>
      <c r="I54" s="11">
        <f>IF($A54="","",IF(LEFT($D54,2)="対象","-",IFERROR(VLOOKUP($D54,基準表!$A$5:$D$14,3,FALSE),"")))</f>
        <v/>
      </c>
      <c r="J54" s="12">
        <f>IF($A54="","",IF($C54="非居住者等","別様式",IF(LEFT($D54,2)="対象","対象外",IF(I54="","区分を選択",IF(H54&gt;I54,"提出","不要")))))</f>
        <v/>
      </c>
      <c r="K54" s="11">
        <f>IF($A54="","",SUMIFS(支払明細!$E$5:$E$504,支払明細!$B$5:$B$504,$A54))</f>
        <v/>
      </c>
      <c r="L54" s="11">
        <f>IF($A54="","",IF(J54="提出",IF(AND(基準表!$H$5=2,E54=1),H54,F54),""))</f>
        <v/>
      </c>
      <c r="M54" s="12">
        <f>IF($A54="","",IF(AND(J54="提出",基準表!$H$5=2,E54=1,G54&gt;0),"消費税等"&amp;G54&amp;"円",""))</f>
        <v/>
      </c>
      <c r="N54" s="12">
        <f>IF($A54="","",IFERROR(VLOOKUP($D54,基準表!$A$5:$D$14,4,FALSE),""))</f>
        <v/>
      </c>
    </row>
    <row r="55">
      <c r="A55" s="10" t="n"/>
      <c r="B55" s="10" t="n"/>
      <c r="C55" s="10" t="n"/>
      <c r="D55" s="10" t="n"/>
      <c r="E55" s="10" t="n"/>
      <c r="F55" s="11">
        <f>IF($A55="","",SUMIFS(支払明細!$C$5:$C$504,支払明細!$B$5:$B$504,$A55))</f>
        <v/>
      </c>
      <c r="G55" s="11">
        <f>IF($A55="","",SUMIFS(支払明細!$D$5:$D$504,支払明細!$B$5:$B$504,$A55))</f>
        <v/>
      </c>
      <c r="H55" s="11">
        <f>IF($A55="","",F55-IF(E55=1,G55,0))</f>
        <v/>
      </c>
      <c r="I55" s="11">
        <f>IF($A55="","",IF(LEFT($D55,2)="対象","-",IFERROR(VLOOKUP($D55,基準表!$A$5:$D$14,3,FALSE),"")))</f>
        <v/>
      </c>
      <c r="J55" s="12">
        <f>IF($A55="","",IF($C55="非居住者等","別様式",IF(LEFT($D55,2)="対象","対象外",IF(I55="","区分を選択",IF(H55&gt;I55,"提出","不要")))))</f>
        <v/>
      </c>
      <c r="K55" s="11">
        <f>IF($A55="","",SUMIFS(支払明細!$E$5:$E$504,支払明細!$B$5:$B$504,$A55))</f>
        <v/>
      </c>
      <c r="L55" s="11">
        <f>IF($A55="","",IF(J55="提出",IF(AND(基準表!$H$5=2,E55=1),H55,F55),""))</f>
        <v/>
      </c>
      <c r="M55" s="12">
        <f>IF($A55="","",IF(AND(J55="提出",基準表!$H$5=2,E55=1,G55&gt;0),"消費税等"&amp;G55&amp;"円",""))</f>
        <v/>
      </c>
      <c r="N55" s="12">
        <f>IF($A55="","",IFERROR(VLOOKUP($D55,基準表!$A$5:$D$14,4,FALSE),""))</f>
        <v/>
      </c>
    </row>
    <row r="56">
      <c r="A56" s="10" t="n"/>
      <c r="B56" s="10" t="n"/>
      <c r="C56" s="10" t="n"/>
      <c r="D56" s="10" t="n"/>
      <c r="E56" s="10" t="n"/>
      <c r="F56" s="11">
        <f>IF($A56="","",SUMIFS(支払明細!$C$5:$C$504,支払明細!$B$5:$B$504,$A56))</f>
        <v/>
      </c>
      <c r="G56" s="11">
        <f>IF($A56="","",SUMIFS(支払明細!$D$5:$D$504,支払明細!$B$5:$B$504,$A56))</f>
        <v/>
      </c>
      <c r="H56" s="11">
        <f>IF($A56="","",F56-IF(E56=1,G56,0))</f>
        <v/>
      </c>
      <c r="I56" s="11">
        <f>IF($A56="","",IF(LEFT($D56,2)="対象","-",IFERROR(VLOOKUP($D56,基準表!$A$5:$D$14,3,FALSE),"")))</f>
        <v/>
      </c>
      <c r="J56" s="12">
        <f>IF($A56="","",IF($C56="非居住者等","別様式",IF(LEFT($D56,2)="対象","対象外",IF(I56="","区分を選択",IF(H56&gt;I56,"提出","不要")))))</f>
        <v/>
      </c>
      <c r="K56" s="11">
        <f>IF($A56="","",SUMIFS(支払明細!$E$5:$E$504,支払明細!$B$5:$B$504,$A56))</f>
        <v/>
      </c>
      <c r="L56" s="11">
        <f>IF($A56="","",IF(J56="提出",IF(AND(基準表!$H$5=2,E56=1),H56,F56),""))</f>
        <v/>
      </c>
      <c r="M56" s="12">
        <f>IF($A56="","",IF(AND(J56="提出",基準表!$H$5=2,E56=1,G56&gt;0),"消費税等"&amp;G56&amp;"円",""))</f>
        <v/>
      </c>
      <c r="N56" s="12">
        <f>IF($A56="","",IFERROR(VLOOKUP($D56,基準表!$A$5:$D$14,4,FALSE),""))</f>
        <v/>
      </c>
    </row>
    <row r="57">
      <c r="A57" s="10" t="n"/>
      <c r="B57" s="10" t="n"/>
      <c r="C57" s="10" t="n"/>
      <c r="D57" s="10" t="n"/>
      <c r="E57" s="10" t="n"/>
      <c r="F57" s="11">
        <f>IF($A57="","",SUMIFS(支払明細!$C$5:$C$504,支払明細!$B$5:$B$504,$A57))</f>
        <v/>
      </c>
      <c r="G57" s="11">
        <f>IF($A57="","",SUMIFS(支払明細!$D$5:$D$504,支払明細!$B$5:$B$504,$A57))</f>
        <v/>
      </c>
      <c r="H57" s="11">
        <f>IF($A57="","",F57-IF(E57=1,G57,0))</f>
        <v/>
      </c>
      <c r="I57" s="11">
        <f>IF($A57="","",IF(LEFT($D57,2)="対象","-",IFERROR(VLOOKUP($D57,基準表!$A$5:$D$14,3,FALSE),"")))</f>
        <v/>
      </c>
      <c r="J57" s="12">
        <f>IF($A57="","",IF($C57="非居住者等","別様式",IF(LEFT($D57,2)="対象","対象外",IF(I57="","区分を選択",IF(H57&gt;I57,"提出","不要")))))</f>
        <v/>
      </c>
      <c r="K57" s="11">
        <f>IF($A57="","",SUMIFS(支払明細!$E$5:$E$504,支払明細!$B$5:$B$504,$A57))</f>
        <v/>
      </c>
      <c r="L57" s="11">
        <f>IF($A57="","",IF(J57="提出",IF(AND(基準表!$H$5=2,E57=1),H57,F57),""))</f>
        <v/>
      </c>
      <c r="M57" s="12">
        <f>IF($A57="","",IF(AND(J57="提出",基準表!$H$5=2,E57=1,G57&gt;0),"消費税等"&amp;G57&amp;"円",""))</f>
        <v/>
      </c>
      <c r="N57" s="12">
        <f>IF($A57="","",IFERROR(VLOOKUP($D57,基準表!$A$5:$D$14,4,FALSE),""))</f>
        <v/>
      </c>
    </row>
    <row r="58">
      <c r="A58" s="10" t="n"/>
      <c r="B58" s="10" t="n"/>
      <c r="C58" s="10" t="n"/>
      <c r="D58" s="10" t="n"/>
      <c r="E58" s="10" t="n"/>
      <c r="F58" s="11">
        <f>IF($A58="","",SUMIFS(支払明細!$C$5:$C$504,支払明細!$B$5:$B$504,$A58))</f>
        <v/>
      </c>
      <c r="G58" s="11">
        <f>IF($A58="","",SUMIFS(支払明細!$D$5:$D$504,支払明細!$B$5:$B$504,$A58))</f>
        <v/>
      </c>
      <c r="H58" s="11">
        <f>IF($A58="","",F58-IF(E58=1,G58,0))</f>
        <v/>
      </c>
      <c r="I58" s="11">
        <f>IF($A58="","",IF(LEFT($D58,2)="対象","-",IFERROR(VLOOKUP($D58,基準表!$A$5:$D$14,3,FALSE),"")))</f>
        <v/>
      </c>
      <c r="J58" s="12">
        <f>IF($A58="","",IF($C58="非居住者等","別様式",IF(LEFT($D58,2)="対象","対象外",IF(I58="","区分を選択",IF(H58&gt;I58,"提出","不要")))))</f>
        <v/>
      </c>
      <c r="K58" s="11">
        <f>IF($A58="","",SUMIFS(支払明細!$E$5:$E$504,支払明細!$B$5:$B$504,$A58))</f>
        <v/>
      </c>
      <c r="L58" s="11">
        <f>IF($A58="","",IF(J58="提出",IF(AND(基準表!$H$5=2,E58=1),H58,F58),""))</f>
        <v/>
      </c>
      <c r="M58" s="12">
        <f>IF($A58="","",IF(AND(J58="提出",基準表!$H$5=2,E58=1,G58&gt;0),"消費税等"&amp;G58&amp;"円",""))</f>
        <v/>
      </c>
      <c r="N58" s="12">
        <f>IF($A58="","",IFERROR(VLOOKUP($D58,基準表!$A$5:$D$14,4,FALSE),""))</f>
        <v/>
      </c>
    </row>
    <row r="59">
      <c r="A59" s="10" t="n"/>
      <c r="B59" s="10" t="n"/>
      <c r="C59" s="10" t="n"/>
      <c r="D59" s="10" t="n"/>
      <c r="E59" s="10" t="n"/>
      <c r="F59" s="11">
        <f>IF($A59="","",SUMIFS(支払明細!$C$5:$C$504,支払明細!$B$5:$B$504,$A59))</f>
        <v/>
      </c>
      <c r="G59" s="11">
        <f>IF($A59="","",SUMIFS(支払明細!$D$5:$D$504,支払明細!$B$5:$B$504,$A59))</f>
        <v/>
      </c>
      <c r="H59" s="11">
        <f>IF($A59="","",F59-IF(E59=1,G59,0))</f>
        <v/>
      </c>
      <c r="I59" s="11">
        <f>IF($A59="","",IF(LEFT($D59,2)="対象","-",IFERROR(VLOOKUP($D59,基準表!$A$5:$D$14,3,FALSE),"")))</f>
        <v/>
      </c>
      <c r="J59" s="12">
        <f>IF($A59="","",IF($C59="非居住者等","別様式",IF(LEFT($D59,2)="対象","対象外",IF(I59="","区分を選択",IF(H59&gt;I59,"提出","不要")))))</f>
        <v/>
      </c>
      <c r="K59" s="11">
        <f>IF($A59="","",SUMIFS(支払明細!$E$5:$E$504,支払明細!$B$5:$B$504,$A59))</f>
        <v/>
      </c>
      <c r="L59" s="11">
        <f>IF($A59="","",IF(J59="提出",IF(AND(基準表!$H$5=2,E59=1),H59,F59),""))</f>
        <v/>
      </c>
      <c r="M59" s="12">
        <f>IF($A59="","",IF(AND(J59="提出",基準表!$H$5=2,E59=1,G59&gt;0),"消費税等"&amp;G59&amp;"円",""))</f>
        <v/>
      </c>
      <c r="N59" s="12">
        <f>IF($A59="","",IFERROR(VLOOKUP($D59,基準表!$A$5:$D$14,4,FALSE),""))</f>
        <v/>
      </c>
    </row>
    <row r="60">
      <c r="A60" s="10" t="n"/>
      <c r="B60" s="10" t="n"/>
      <c r="C60" s="10" t="n"/>
      <c r="D60" s="10" t="n"/>
      <c r="E60" s="10" t="n"/>
      <c r="F60" s="11">
        <f>IF($A60="","",SUMIFS(支払明細!$C$5:$C$504,支払明細!$B$5:$B$504,$A60))</f>
        <v/>
      </c>
      <c r="G60" s="11">
        <f>IF($A60="","",SUMIFS(支払明細!$D$5:$D$504,支払明細!$B$5:$B$504,$A60))</f>
        <v/>
      </c>
      <c r="H60" s="11">
        <f>IF($A60="","",F60-IF(E60=1,G60,0))</f>
        <v/>
      </c>
      <c r="I60" s="11">
        <f>IF($A60="","",IF(LEFT($D60,2)="対象","-",IFERROR(VLOOKUP($D60,基準表!$A$5:$D$14,3,FALSE),"")))</f>
        <v/>
      </c>
      <c r="J60" s="12">
        <f>IF($A60="","",IF($C60="非居住者等","別様式",IF(LEFT($D60,2)="対象","対象外",IF(I60="","区分を選択",IF(H60&gt;I60,"提出","不要")))))</f>
        <v/>
      </c>
      <c r="K60" s="11">
        <f>IF($A60="","",SUMIFS(支払明細!$E$5:$E$504,支払明細!$B$5:$B$504,$A60))</f>
        <v/>
      </c>
      <c r="L60" s="11">
        <f>IF($A60="","",IF(J60="提出",IF(AND(基準表!$H$5=2,E60=1),H60,F60),""))</f>
        <v/>
      </c>
      <c r="M60" s="12">
        <f>IF($A60="","",IF(AND(J60="提出",基準表!$H$5=2,E60=1,G60&gt;0),"消費税等"&amp;G60&amp;"円",""))</f>
        <v/>
      </c>
      <c r="N60" s="12">
        <f>IF($A60="","",IFERROR(VLOOKUP($D60,基準表!$A$5:$D$14,4,FALSE),""))</f>
        <v/>
      </c>
    </row>
    <row r="61">
      <c r="A61" s="10" t="n"/>
      <c r="B61" s="10" t="n"/>
      <c r="C61" s="10" t="n"/>
      <c r="D61" s="10" t="n"/>
      <c r="E61" s="10" t="n"/>
      <c r="F61" s="11">
        <f>IF($A61="","",SUMIFS(支払明細!$C$5:$C$504,支払明細!$B$5:$B$504,$A61))</f>
        <v/>
      </c>
      <c r="G61" s="11">
        <f>IF($A61="","",SUMIFS(支払明細!$D$5:$D$504,支払明細!$B$5:$B$504,$A61))</f>
        <v/>
      </c>
      <c r="H61" s="11">
        <f>IF($A61="","",F61-IF(E61=1,G61,0))</f>
        <v/>
      </c>
      <c r="I61" s="11">
        <f>IF($A61="","",IF(LEFT($D61,2)="対象","-",IFERROR(VLOOKUP($D61,基準表!$A$5:$D$14,3,FALSE),"")))</f>
        <v/>
      </c>
      <c r="J61" s="12">
        <f>IF($A61="","",IF($C61="非居住者等","別様式",IF(LEFT($D61,2)="対象","対象外",IF(I61="","区分を選択",IF(H61&gt;I61,"提出","不要")))))</f>
        <v/>
      </c>
      <c r="K61" s="11">
        <f>IF($A61="","",SUMIFS(支払明細!$E$5:$E$504,支払明細!$B$5:$B$504,$A61))</f>
        <v/>
      </c>
      <c r="L61" s="11">
        <f>IF($A61="","",IF(J61="提出",IF(AND(基準表!$H$5=2,E61=1),H61,F61),""))</f>
        <v/>
      </c>
      <c r="M61" s="12">
        <f>IF($A61="","",IF(AND(J61="提出",基準表!$H$5=2,E61=1,G61&gt;0),"消費税等"&amp;G61&amp;"円",""))</f>
        <v/>
      </c>
      <c r="N61" s="12">
        <f>IF($A61="","",IFERROR(VLOOKUP($D61,基準表!$A$5:$D$14,4,FALSE),""))</f>
        <v/>
      </c>
    </row>
    <row r="62">
      <c r="A62" s="10" t="n"/>
      <c r="B62" s="10" t="n"/>
      <c r="C62" s="10" t="n"/>
      <c r="D62" s="10" t="n"/>
      <c r="E62" s="10" t="n"/>
      <c r="F62" s="11">
        <f>IF($A62="","",SUMIFS(支払明細!$C$5:$C$504,支払明細!$B$5:$B$504,$A62))</f>
        <v/>
      </c>
      <c r="G62" s="11">
        <f>IF($A62="","",SUMIFS(支払明細!$D$5:$D$504,支払明細!$B$5:$B$504,$A62))</f>
        <v/>
      </c>
      <c r="H62" s="11">
        <f>IF($A62="","",F62-IF(E62=1,G62,0))</f>
        <v/>
      </c>
      <c r="I62" s="11">
        <f>IF($A62="","",IF(LEFT($D62,2)="対象","-",IFERROR(VLOOKUP($D62,基準表!$A$5:$D$14,3,FALSE),"")))</f>
        <v/>
      </c>
      <c r="J62" s="12">
        <f>IF($A62="","",IF($C62="非居住者等","別様式",IF(LEFT($D62,2)="対象","対象外",IF(I62="","区分を選択",IF(H62&gt;I62,"提出","不要")))))</f>
        <v/>
      </c>
      <c r="K62" s="11">
        <f>IF($A62="","",SUMIFS(支払明細!$E$5:$E$504,支払明細!$B$5:$B$504,$A62))</f>
        <v/>
      </c>
      <c r="L62" s="11">
        <f>IF($A62="","",IF(J62="提出",IF(AND(基準表!$H$5=2,E62=1),H62,F62),""))</f>
        <v/>
      </c>
      <c r="M62" s="12">
        <f>IF($A62="","",IF(AND(J62="提出",基準表!$H$5=2,E62=1,G62&gt;0),"消費税等"&amp;G62&amp;"円",""))</f>
        <v/>
      </c>
      <c r="N62" s="12">
        <f>IF($A62="","",IFERROR(VLOOKUP($D62,基準表!$A$5:$D$14,4,FALSE),""))</f>
        <v/>
      </c>
    </row>
    <row r="63">
      <c r="A63" s="10" t="n"/>
      <c r="B63" s="10" t="n"/>
      <c r="C63" s="10" t="n"/>
      <c r="D63" s="10" t="n"/>
      <c r="E63" s="10" t="n"/>
      <c r="F63" s="11">
        <f>IF($A63="","",SUMIFS(支払明細!$C$5:$C$504,支払明細!$B$5:$B$504,$A63))</f>
        <v/>
      </c>
      <c r="G63" s="11">
        <f>IF($A63="","",SUMIFS(支払明細!$D$5:$D$504,支払明細!$B$5:$B$504,$A63))</f>
        <v/>
      </c>
      <c r="H63" s="11">
        <f>IF($A63="","",F63-IF(E63=1,G63,0))</f>
        <v/>
      </c>
      <c r="I63" s="11">
        <f>IF($A63="","",IF(LEFT($D63,2)="対象","-",IFERROR(VLOOKUP($D63,基準表!$A$5:$D$14,3,FALSE),"")))</f>
        <v/>
      </c>
      <c r="J63" s="12">
        <f>IF($A63="","",IF($C63="非居住者等","別様式",IF(LEFT($D63,2)="対象","対象外",IF(I63="","区分を選択",IF(H63&gt;I63,"提出","不要")))))</f>
        <v/>
      </c>
      <c r="K63" s="11">
        <f>IF($A63="","",SUMIFS(支払明細!$E$5:$E$504,支払明細!$B$5:$B$504,$A63))</f>
        <v/>
      </c>
      <c r="L63" s="11">
        <f>IF($A63="","",IF(J63="提出",IF(AND(基準表!$H$5=2,E63=1),H63,F63),""))</f>
        <v/>
      </c>
      <c r="M63" s="12">
        <f>IF($A63="","",IF(AND(J63="提出",基準表!$H$5=2,E63=1,G63&gt;0),"消費税等"&amp;G63&amp;"円",""))</f>
        <v/>
      </c>
      <c r="N63" s="12">
        <f>IF($A63="","",IFERROR(VLOOKUP($D63,基準表!$A$5:$D$14,4,FALSE),""))</f>
        <v/>
      </c>
    </row>
    <row r="64">
      <c r="A64" s="10" t="n"/>
      <c r="B64" s="10" t="n"/>
      <c r="C64" s="10" t="n"/>
      <c r="D64" s="10" t="n"/>
      <c r="E64" s="10" t="n"/>
      <c r="F64" s="11">
        <f>IF($A64="","",SUMIFS(支払明細!$C$5:$C$504,支払明細!$B$5:$B$504,$A64))</f>
        <v/>
      </c>
      <c r="G64" s="11">
        <f>IF($A64="","",SUMIFS(支払明細!$D$5:$D$504,支払明細!$B$5:$B$504,$A64))</f>
        <v/>
      </c>
      <c r="H64" s="11">
        <f>IF($A64="","",F64-IF(E64=1,G64,0))</f>
        <v/>
      </c>
      <c r="I64" s="11">
        <f>IF($A64="","",IF(LEFT($D64,2)="対象","-",IFERROR(VLOOKUP($D64,基準表!$A$5:$D$14,3,FALSE),"")))</f>
        <v/>
      </c>
      <c r="J64" s="12">
        <f>IF($A64="","",IF($C64="非居住者等","別様式",IF(LEFT($D64,2)="対象","対象外",IF(I64="","区分を選択",IF(H64&gt;I64,"提出","不要")))))</f>
        <v/>
      </c>
      <c r="K64" s="11">
        <f>IF($A64="","",SUMIFS(支払明細!$E$5:$E$504,支払明細!$B$5:$B$504,$A64))</f>
        <v/>
      </c>
      <c r="L64" s="11">
        <f>IF($A64="","",IF(J64="提出",IF(AND(基準表!$H$5=2,E64=1),H64,F64),""))</f>
        <v/>
      </c>
      <c r="M64" s="12">
        <f>IF($A64="","",IF(AND(J64="提出",基準表!$H$5=2,E64=1,G64&gt;0),"消費税等"&amp;G64&amp;"円",""))</f>
        <v/>
      </c>
      <c r="N64" s="12">
        <f>IF($A64="","",IFERROR(VLOOKUP($D64,基準表!$A$5:$D$14,4,FALSE),""))</f>
        <v/>
      </c>
    </row>
    <row r="65">
      <c r="A65" s="10" t="n"/>
      <c r="B65" s="10" t="n"/>
      <c r="C65" s="10" t="n"/>
      <c r="D65" s="10" t="n"/>
      <c r="E65" s="10" t="n"/>
      <c r="F65" s="11">
        <f>IF($A65="","",SUMIFS(支払明細!$C$5:$C$504,支払明細!$B$5:$B$504,$A65))</f>
        <v/>
      </c>
      <c r="G65" s="11">
        <f>IF($A65="","",SUMIFS(支払明細!$D$5:$D$504,支払明細!$B$5:$B$504,$A65))</f>
        <v/>
      </c>
      <c r="H65" s="11">
        <f>IF($A65="","",F65-IF(E65=1,G65,0))</f>
        <v/>
      </c>
      <c r="I65" s="11">
        <f>IF($A65="","",IF(LEFT($D65,2)="対象","-",IFERROR(VLOOKUP($D65,基準表!$A$5:$D$14,3,FALSE),"")))</f>
        <v/>
      </c>
      <c r="J65" s="12">
        <f>IF($A65="","",IF($C65="非居住者等","別様式",IF(LEFT($D65,2)="対象","対象外",IF(I65="","区分を選択",IF(H65&gt;I65,"提出","不要")))))</f>
        <v/>
      </c>
      <c r="K65" s="11">
        <f>IF($A65="","",SUMIFS(支払明細!$E$5:$E$504,支払明細!$B$5:$B$504,$A65))</f>
        <v/>
      </c>
      <c r="L65" s="11">
        <f>IF($A65="","",IF(J65="提出",IF(AND(基準表!$H$5=2,E65=1),H65,F65),""))</f>
        <v/>
      </c>
      <c r="M65" s="12">
        <f>IF($A65="","",IF(AND(J65="提出",基準表!$H$5=2,E65=1,G65&gt;0),"消費税等"&amp;G65&amp;"円",""))</f>
        <v/>
      </c>
      <c r="N65" s="12">
        <f>IF($A65="","",IFERROR(VLOOKUP($D65,基準表!$A$5:$D$14,4,FALSE),""))</f>
        <v/>
      </c>
    </row>
    <row r="66">
      <c r="A66" s="10" t="n"/>
      <c r="B66" s="10" t="n"/>
      <c r="C66" s="10" t="n"/>
      <c r="D66" s="10" t="n"/>
      <c r="E66" s="10" t="n"/>
      <c r="F66" s="11">
        <f>IF($A66="","",SUMIFS(支払明細!$C$5:$C$504,支払明細!$B$5:$B$504,$A66))</f>
        <v/>
      </c>
      <c r="G66" s="11">
        <f>IF($A66="","",SUMIFS(支払明細!$D$5:$D$504,支払明細!$B$5:$B$504,$A66))</f>
        <v/>
      </c>
      <c r="H66" s="11">
        <f>IF($A66="","",F66-IF(E66=1,G66,0))</f>
        <v/>
      </c>
      <c r="I66" s="11">
        <f>IF($A66="","",IF(LEFT($D66,2)="対象","-",IFERROR(VLOOKUP($D66,基準表!$A$5:$D$14,3,FALSE),"")))</f>
        <v/>
      </c>
      <c r="J66" s="12">
        <f>IF($A66="","",IF($C66="非居住者等","別様式",IF(LEFT($D66,2)="対象","対象外",IF(I66="","区分を選択",IF(H66&gt;I66,"提出","不要")))))</f>
        <v/>
      </c>
      <c r="K66" s="11">
        <f>IF($A66="","",SUMIFS(支払明細!$E$5:$E$504,支払明細!$B$5:$B$504,$A66))</f>
        <v/>
      </c>
      <c r="L66" s="11">
        <f>IF($A66="","",IF(J66="提出",IF(AND(基準表!$H$5=2,E66=1),H66,F66),""))</f>
        <v/>
      </c>
      <c r="M66" s="12">
        <f>IF($A66="","",IF(AND(J66="提出",基準表!$H$5=2,E66=1,G66&gt;0),"消費税等"&amp;G66&amp;"円",""))</f>
        <v/>
      </c>
      <c r="N66" s="12">
        <f>IF($A66="","",IFERROR(VLOOKUP($D66,基準表!$A$5:$D$14,4,FALSE),""))</f>
        <v/>
      </c>
    </row>
    <row r="67">
      <c r="A67" s="10" t="n"/>
      <c r="B67" s="10" t="n"/>
      <c r="C67" s="10" t="n"/>
      <c r="D67" s="10" t="n"/>
      <c r="E67" s="10" t="n"/>
      <c r="F67" s="11">
        <f>IF($A67="","",SUMIFS(支払明細!$C$5:$C$504,支払明細!$B$5:$B$504,$A67))</f>
        <v/>
      </c>
      <c r="G67" s="11">
        <f>IF($A67="","",SUMIFS(支払明細!$D$5:$D$504,支払明細!$B$5:$B$504,$A67))</f>
        <v/>
      </c>
      <c r="H67" s="11">
        <f>IF($A67="","",F67-IF(E67=1,G67,0))</f>
        <v/>
      </c>
      <c r="I67" s="11">
        <f>IF($A67="","",IF(LEFT($D67,2)="対象","-",IFERROR(VLOOKUP($D67,基準表!$A$5:$D$14,3,FALSE),"")))</f>
        <v/>
      </c>
      <c r="J67" s="12">
        <f>IF($A67="","",IF($C67="非居住者等","別様式",IF(LEFT($D67,2)="対象","対象外",IF(I67="","区分を選択",IF(H67&gt;I67,"提出","不要")))))</f>
        <v/>
      </c>
      <c r="K67" s="11">
        <f>IF($A67="","",SUMIFS(支払明細!$E$5:$E$504,支払明細!$B$5:$B$504,$A67))</f>
        <v/>
      </c>
      <c r="L67" s="11">
        <f>IF($A67="","",IF(J67="提出",IF(AND(基準表!$H$5=2,E67=1),H67,F67),""))</f>
        <v/>
      </c>
      <c r="M67" s="12">
        <f>IF($A67="","",IF(AND(J67="提出",基準表!$H$5=2,E67=1,G67&gt;0),"消費税等"&amp;G67&amp;"円",""))</f>
        <v/>
      </c>
      <c r="N67" s="12">
        <f>IF($A67="","",IFERROR(VLOOKUP($D67,基準表!$A$5:$D$14,4,FALSE),""))</f>
        <v/>
      </c>
    </row>
    <row r="68">
      <c r="A68" s="10" t="n"/>
      <c r="B68" s="10" t="n"/>
      <c r="C68" s="10" t="n"/>
      <c r="D68" s="10" t="n"/>
      <c r="E68" s="10" t="n"/>
      <c r="F68" s="11">
        <f>IF($A68="","",SUMIFS(支払明細!$C$5:$C$504,支払明細!$B$5:$B$504,$A68))</f>
        <v/>
      </c>
      <c r="G68" s="11">
        <f>IF($A68="","",SUMIFS(支払明細!$D$5:$D$504,支払明細!$B$5:$B$504,$A68))</f>
        <v/>
      </c>
      <c r="H68" s="11">
        <f>IF($A68="","",F68-IF(E68=1,G68,0))</f>
        <v/>
      </c>
      <c r="I68" s="11">
        <f>IF($A68="","",IF(LEFT($D68,2)="対象","-",IFERROR(VLOOKUP($D68,基準表!$A$5:$D$14,3,FALSE),"")))</f>
        <v/>
      </c>
      <c r="J68" s="12">
        <f>IF($A68="","",IF($C68="非居住者等","別様式",IF(LEFT($D68,2)="対象","対象外",IF(I68="","区分を選択",IF(H68&gt;I68,"提出","不要")))))</f>
        <v/>
      </c>
      <c r="K68" s="11">
        <f>IF($A68="","",SUMIFS(支払明細!$E$5:$E$504,支払明細!$B$5:$B$504,$A68))</f>
        <v/>
      </c>
      <c r="L68" s="11">
        <f>IF($A68="","",IF(J68="提出",IF(AND(基準表!$H$5=2,E68=1),H68,F68),""))</f>
        <v/>
      </c>
      <c r="M68" s="12">
        <f>IF($A68="","",IF(AND(J68="提出",基準表!$H$5=2,E68=1,G68&gt;0),"消費税等"&amp;G68&amp;"円",""))</f>
        <v/>
      </c>
      <c r="N68" s="12">
        <f>IF($A68="","",IFERROR(VLOOKUP($D68,基準表!$A$5:$D$14,4,FALSE),""))</f>
        <v/>
      </c>
    </row>
    <row r="69">
      <c r="A69" s="10" t="n"/>
      <c r="B69" s="10" t="n"/>
      <c r="C69" s="10" t="n"/>
      <c r="D69" s="10" t="n"/>
      <c r="E69" s="10" t="n"/>
      <c r="F69" s="11">
        <f>IF($A69="","",SUMIFS(支払明細!$C$5:$C$504,支払明細!$B$5:$B$504,$A69))</f>
        <v/>
      </c>
      <c r="G69" s="11">
        <f>IF($A69="","",SUMIFS(支払明細!$D$5:$D$504,支払明細!$B$5:$B$504,$A69))</f>
        <v/>
      </c>
      <c r="H69" s="11">
        <f>IF($A69="","",F69-IF(E69=1,G69,0))</f>
        <v/>
      </c>
      <c r="I69" s="11">
        <f>IF($A69="","",IF(LEFT($D69,2)="対象","-",IFERROR(VLOOKUP($D69,基準表!$A$5:$D$14,3,FALSE),"")))</f>
        <v/>
      </c>
      <c r="J69" s="12">
        <f>IF($A69="","",IF($C69="非居住者等","別様式",IF(LEFT($D69,2)="対象","対象外",IF(I69="","区分を選択",IF(H69&gt;I69,"提出","不要")))))</f>
        <v/>
      </c>
      <c r="K69" s="11">
        <f>IF($A69="","",SUMIFS(支払明細!$E$5:$E$504,支払明細!$B$5:$B$504,$A69))</f>
        <v/>
      </c>
      <c r="L69" s="11">
        <f>IF($A69="","",IF(J69="提出",IF(AND(基準表!$H$5=2,E69=1),H69,F69),""))</f>
        <v/>
      </c>
      <c r="M69" s="12">
        <f>IF($A69="","",IF(AND(J69="提出",基準表!$H$5=2,E69=1,G69&gt;0),"消費税等"&amp;G69&amp;"円",""))</f>
        <v/>
      </c>
      <c r="N69" s="12">
        <f>IF($A69="","",IFERROR(VLOOKUP($D69,基準表!$A$5:$D$14,4,FALSE),""))</f>
        <v/>
      </c>
    </row>
    <row r="70">
      <c r="A70" s="10" t="n"/>
      <c r="B70" s="10" t="n"/>
      <c r="C70" s="10" t="n"/>
      <c r="D70" s="10" t="n"/>
      <c r="E70" s="10" t="n"/>
      <c r="F70" s="11">
        <f>IF($A70="","",SUMIFS(支払明細!$C$5:$C$504,支払明細!$B$5:$B$504,$A70))</f>
        <v/>
      </c>
      <c r="G70" s="11">
        <f>IF($A70="","",SUMIFS(支払明細!$D$5:$D$504,支払明細!$B$5:$B$504,$A70))</f>
        <v/>
      </c>
      <c r="H70" s="11">
        <f>IF($A70="","",F70-IF(E70=1,G70,0))</f>
        <v/>
      </c>
      <c r="I70" s="11">
        <f>IF($A70="","",IF(LEFT($D70,2)="対象","-",IFERROR(VLOOKUP($D70,基準表!$A$5:$D$14,3,FALSE),"")))</f>
        <v/>
      </c>
      <c r="J70" s="12">
        <f>IF($A70="","",IF($C70="非居住者等","別様式",IF(LEFT($D70,2)="対象","対象外",IF(I70="","区分を選択",IF(H70&gt;I70,"提出","不要")))))</f>
        <v/>
      </c>
      <c r="K70" s="11">
        <f>IF($A70="","",SUMIFS(支払明細!$E$5:$E$504,支払明細!$B$5:$B$504,$A70))</f>
        <v/>
      </c>
      <c r="L70" s="11">
        <f>IF($A70="","",IF(J70="提出",IF(AND(基準表!$H$5=2,E70=1),H70,F70),""))</f>
        <v/>
      </c>
      <c r="M70" s="12">
        <f>IF($A70="","",IF(AND(J70="提出",基準表!$H$5=2,E70=1,G70&gt;0),"消費税等"&amp;G70&amp;"円",""))</f>
        <v/>
      </c>
      <c r="N70" s="12">
        <f>IF($A70="","",IFERROR(VLOOKUP($D70,基準表!$A$5:$D$14,4,FALSE),""))</f>
        <v/>
      </c>
    </row>
    <row r="71">
      <c r="A71" s="10" t="n"/>
      <c r="B71" s="10" t="n"/>
      <c r="C71" s="10" t="n"/>
      <c r="D71" s="10" t="n"/>
      <c r="E71" s="10" t="n"/>
      <c r="F71" s="11">
        <f>IF($A71="","",SUMIFS(支払明細!$C$5:$C$504,支払明細!$B$5:$B$504,$A71))</f>
        <v/>
      </c>
      <c r="G71" s="11">
        <f>IF($A71="","",SUMIFS(支払明細!$D$5:$D$504,支払明細!$B$5:$B$504,$A71))</f>
        <v/>
      </c>
      <c r="H71" s="11">
        <f>IF($A71="","",F71-IF(E71=1,G71,0))</f>
        <v/>
      </c>
      <c r="I71" s="11">
        <f>IF($A71="","",IF(LEFT($D71,2)="対象","-",IFERROR(VLOOKUP($D71,基準表!$A$5:$D$14,3,FALSE),"")))</f>
        <v/>
      </c>
      <c r="J71" s="12">
        <f>IF($A71="","",IF($C71="非居住者等","別様式",IF(LEFT($D71,2)="対象","対象外",IF(I71="","区分を選択",IF(H71&gt;I71,"提出","不要")))))</f>
        <v/>
      </c>
      <c r="K71" s="11">
        <f>IF($A71="","",SUMIFS(支払明細!$E$5:$E$504,支払明細!$B$5:$B$504,$A71))</f>
        <v/>
      </c>
      <c r="L71" s="11">
        <f>IF($A71="","",IF(J71="提出",IF(AND(基準表!$H$5=2,E71=1),H71,F71),""))</f>
        <v/>
      </c>
      <c r="M71" s="12">
        <f>IF($A71="","",IF(AND(J71="提出",基準表!$H$5=2,E71=1,G71&gt;0),"消費税等"&amp;G71&amp;"円",""))</f>
        <v/>
      </c>
      <c r="N71" s="12">
        <f>IF($A71="","",IFERROR(VLOOKUP($D71,基準表!$A$5:$D$14,4,FALSE),""))</f>
        <v/>
      </c>
    </row>
    <row r="72">
      <c r="A72" s="10" t="n"/>
      <c r="B72" s="10" t="n"/>
      <c r="C72" s="10" t="n"/>
      <c r="D72" s="10" t="n"/>
      <c r="E72" s="10" t="n"/>
      <c r="F72" s="11">
        <f>IF($A72="","",SUMIFS(支払明細!$C$5:$C$504,支払明細!$B$5:$B$504,$A72))</f>
        <v/>
      </c>
      <c r="G72" s="11">
        <f>IF($A72="","",SUMIFS(支払明細!$D$5:$D$504,支払明細!$B$5:$B$504,$A72))</f>
        <v/>
      </c>
      <c r="H72" s="11">
        <f>IF($A72="","",F72-IF(E72=1,G72,0))</f>
        <v/>
      </c>
      <c r="I72" s="11">
        <f>IF($A72="","",IF(LEFT($D72,2)="対象","-",IFERROR(VLOOKUP($D72,基準表!$A$5:$D$14,3,FALSE),"")))</f>
        <v/>
      </c>
      <c r="J72" s="12">
        <f>IF($A72="","",IF($C72="非居住者等","別様式",IF(LEFT($D72,2)="対象","対象外",IF(I72="","区分を選択",IF(H72&gt;I72,"提出","不要")))))</f>
        <v/>
      </c>
      <c r="K72" s="11">
        <f>IF($A72="","",SUMIFS(支払明細!$E$5:$E$504,支払明細!$B$5:$B$504,$A72))</f>
        <v/>
      </c>
      <c r="L72" s="11">
        <f>IF($A72="","",IF(J72="提出",IF(AND(基準表!$H$5=2,E72=1),H72,F72),""))</f>
        <v/>
      </c>
      <c r="M72" s="12">
        <f>IF($A72="","",IF(AND(J72="提出",基準表!$H$5=2,E72=1,G72&gt;0),"消費税等"&amp;G72&amp;"円",""))</f>
        <v/>
      </c>
      <c r="N72" s="12">
        <f>IF($A72="","",IFERROR(VLOOKUP($D72,基準表!$A$5:$D$14,4,FALSE),""))</f>
        <v/>
      </c>
    </row>
    <row r="73">
      <c r="A73" s="10" t="n"/>
      <c r="B73" s="10" t="n"/>
      <c r="C73" s="10" t="n"/>
      <c r="D73" s="10" t="n"/>
      <c r="E73" s="10" t="n"/>
      <c r="F73" s="11">
        <f>IF($A73="","",SUMIFS(支払明細!$C$5:$C$504,支払明細!$B$5:$B$504,$A73))</f>
        <v/>
      </c>
      <c r="G73" s="11">
        <f>IF($A73="","",SUMIFS(支払明細!$D$5:$D$504,支払明細!$B$5:$B$504,$A73))</f>
        <v/>
      </c>
      <c r="H73" s="11">
        <f>IF($A73="","",F73-IF(E73=1,G73,0))</f>
        <v/>
      </c>
      <c r="I73" s="11">
        <f>IF($A73="","",IF(LEFT($D73,2)="対象","-",IFERROR(VLOOKUP($D73,基準表!$A$5:$D$14,3,FALSE),"")))</f>
        <v/>
      </c>
      <c r="J73" s="12">
        <f>IF($A73="","",IF($C73="非居住者等","別様式",IF(LEFT($D73,2)="対象","対象外",IF(I73="","区分を選択",IF(H73&gt;I73,"提出","不要")))))</f>
        <v/>
      </c>
      <c r="K73" s="11">
        <f>IF($A73="","",SUMIFS(支払明細!$E$5:$E$504,支払明細!$B$5:$B$504,$A73))</f>
        <v/>
      </c>
      <c r="L73" s="11">
        <f>IF($A73="","",IF(J73="提出",IF(AND(基準表!$H$5=2,E73=1),H73,F73),""))</f>
        <v/>
      </c>
      <c r="M73" s="12">
        <f>IF($A73="","",IF(AND(J73="提出",基準表!$H$5=2,E73=1,G73&gt;0),"消費税等"&amp;G73&amp;"円",""))</f>
        <v/>
      </c>
      <c r="N73" s="12">
        <f>IF($A73="","",IFERROR(VLOOKUP($D73,基準表!$A$5:$D$14,4,FALSE),""))</f>
        <v/>
      </c>
    </row>
    <row r="74">
      <c r="A74" s="10" t="n"/>
      <c r="B74" s="10" t="n"/>
      <c r="C74" s="10" t="n"/>
      <c r="D74" s="10" t="n"/>
      <c r="E74" s="10" t="n"/>
      <c r="F74" s="11">
        <f>IF($A74="","",SUMIFS(支払明細!$C$5:$C$504,支払明細!$B$5:$B$504,$A74))</f>
        <v/>
      </c>
      <c r="G74" s="11">
        <f>IF($A74="","",SUMIFS(支払明細!$D$5:$D$504,支払明細!$B$5:$B$504,$A74))</f>
        <v/>
      </c>
      <c r="H74" s="11">
        <f>IF($A74="","",F74-IF(E74=1,G74,0))</f>
        <v/>
      </c>
      <c r="I74" s="11">
        <f>IF($A74="","",IF(LEFT($D74,2)="対象","-",IFERROR(VLOOKUP($D74,基準表!$A$5:$D$14,3,FALSE),"")))</f>
        <v/>
      </c>
      <c r="J74" s="12">
        <f>IF($A74="","",IF($C74="非居住者等","別様式",IF(LEFT($D74,2)="対象","対象外",IF(I74="","区分を選択",IF(H74&gt;I74,"提出","不要")))))</f>
        <v/>
      </c>
      <c r="K74" s="11">
        <f>IF($A74="","",SUMIFS(支払明細!$E$5:$E$504,支払明細!$B$5:$B$504,$A74))</f>
        <v/>
      </c>
      <c r="L74" s="11">
        <f>IF($A74="","",IF(J74="提出",IF(AND(基準表!$H$5=2,E74=1),H74,F74),""))</f>
        <v/>
      </c>
      <c r="M74" s="12">
        <f>IF($A74="","",IF(AND(J74="提出",基準表!$H$5=2,E74=1,G74&gt;0),"消費税等"&amp;G74&amp;"円",""))</f>
        <v/>
      </c>
      <c r="N74" s="12">
        <f>IF($A74="","",IFERROR(VLOOKUP($D74,基準表!$A$5:$D$14,4,FALSE),""))</f>
        <v/>
      </c>
    </row>
    <row r="75">
      <c r="A75" s="10" t="n"/>
      <c r="B75" s="10" t="n"/>
      <c r="C75" s="10" t="n"/>
      <c r="D75" s="10" t="n"/>
      <c r="E75" s="10" t="n"/>
      <c r="F75" s="11">
        <f>IF($A75="","",SUMIFS(支払明細!$C$5:$C$504,支払明細!$B$5:$B$504,$A75))</f>
        <v/>
      </c>
      <c r="G75" s="11">
        <f>IF($A75="","",SUMIFS(支払明細!$D$5:$D$504,支払明細!$B$5:$B$504,$A75))</f>
        <v/>
      </c>
      <c r="H75" s="11">
        <f>IF($A75="","",F75-IF(E75=1,G75,0))</f>
        <v/>
      </c>
      <c r="I75" s="11">
        <f>IF($A75="","",IF(LEFT($D75,2)="対象","-",IFERROR(VLOOKUP($D75,基準表!$A$5:$D$14,3,FALSE),"")))</f>
        <v/>
      </c>
      <c r="J75" s="12">
        <f>IF($A75="","",IF($C75="非居住者等","別様式",IF(LEFT($D75,2)="対象","対象外",IF(I75="","区分を選択",IF(H75&gt;I75,"提出","不要")))))</f>
        <v/>
      </c>
      <c r="K75" s="11">
        <f>IF($A75="","",SUMIFS(支払明細!$E$5:$E$504,支払明細!$B$5:$B$504,$A75))</f>
        <v/>
      </c>
      <c r="L75" s="11">
        <f>IF($A75="","",IF(J75="提出",IF(AND(基準表!$H$5=2,E75=1),H75,F75),""))</f>
        <v/>
      </c>
      <c r="M75" s="12">
        <f>IF($A75="","",IF(AND(J75="提出",基準表!$H$5=2,E75=1,G75&gt;0),"消費税等"&amp;G75&amp;"円",""))</f>
        <v/>
      </c>
      <c r="N75" s="12">
        <f>IF($A75="","",IFERROR(VLOOKUP($D75,基準表!$A$5:$D$14,4,FALSE),""))</f>
        <v/>
      </c>
    </row>
    <row r="76">
      <c r="A76" s="10" t="n"/>
      <c r="B76" s="10" t="n"/>
      <c r="C76" s="10" t="n"/>
      <c r="D76" s="10" t="n"/>
      <c r="E76" s="10" t="n"/>
      <c r="F76" s="11">
        <f>IF($A76="","",SUMIFS(支払明細!$C$5:$C$504,支払明細!$B$5:$B$504,$A76))</f>
        <v/>
      </c>
      <c r="G76" s="11">
        <f>IF($A76="","",SUMIFS(支払明細!$D$5:$D$504,支払明細!$B$5:$B$504,$A76))</f>
        <v/>
      </c>
      <c r="H76" s="11">
        <f>IF($A76="","",F76-IF(E76=1,G76,0))</f>
        <v/>
      </c>
      <c r="I76" s="11">
        <f>IF($A76="","",IF(LEFT($D76,2)="対象","-",IFERROR(VLOOKUP($D76,基準表!$A$5:$D$14,3,FALSE),"")))</f>
        <v/>
      </c>
      <c r="J76" s="12">
        <f>IF($A76="","",IF($C76="非居住者等","別様式",IF(LEFT($D76,2)="対象","対象外",IF(I76="","区分を選択",IF(H76&gt;I76,"提出","不要")))))</f>
        <v/>
      </c>
      <c r="K76" s="11">
        <f>IF($A76="","",SUMIFS(支払明細!$E$5:$E$504,支払明細!$B$5:$B$504,$A76))</f>
        <v/>
      </c>
      <c r="L76" s="11">
        <f>IF($A76="","",IF(J76="提出",IF(AND(基準表!$H$5=2,E76=1),H76,F76),""))</f>
        <v/>
      </c>
      <c r="M76" s="12">
        <f>IF($A76="","",IF(AND(J76="提出",基準表!$H$5=2,E76=1,G76&gt;0),"消費税等"&amp;G76&amp;"円",""))</f>
        <v/>
      </c>
      <c r="N76" s="12">
        <f>IF($A76="","",IFERROR(VLOOKUP($D76,基準表!$A$5:$D$14,4,FALSE),""))</f>
        <v/>
      </c>
    </row>
    <row r="77">
      <c r="A77" s="10" t="n"/>
      <c r="B77" s="10" t="n"/>
      <c r="C77" s="10" t="n"/>
      <c r="D77" s="10" t="n"/>
      <c r="E77" s="10" t="n"/>
      <c r="F77" s="11">
        <f>IF($A77="","",SUMIFS(支払明細!$C$5:$C$504,支払明細!$B$5:$B$504,$A77))</f>
        <v/>
      </c>
      <c r="G77" s="11">
        <f>IF($A77="","",SUMIFS(支払明細!$D$5:$D$504,支払明細!$B$5:$B$504,$A77))</f>
        <v/>
      </c>
      <c r="H77" s="11">
        <f>IF($A77="","",F77-IF(E77=1,G77,0))</f>
        <v/>
      </c>
      <c r="I77" s="11">
        <f>IF($A77="","",IF(LEFT($D77,2)="対象","-",IFERROR(VLOOKUP($D77,基準表!$A$5:$D$14,3,FALSE),"")))</f>
        <v/>
      </c>
      <c r="J77" s="12">
        <f>IF($A77="","",IF($C77="非居住者等","別様式",IF(LEFT($D77,2)="対象","対象外",IF(I77="","区分を選択",IF(H77&gt;I77,"提出","不要")))))</f>
        <v/>
      </c>
      <c r="K77" s="11">
        <f>IF($A77="","",SUMIFS(支払明細!$E$5:$E$504,支払明細!$B$5:$B$504,$A77))</f>
        <v/>
      </c>
      <c r="L77" s="11">
        <f>IF($A77="","",IF(J77="提出",IF(AND(基準表!$H$5=2,E77=1),H77,F77),""))</f>
        <v/>
      </c>
      <c r="M77" s="12">
        <f>IF($A77="","",IF(AND(J77="提出",基準表!$H$5=2,E77=1,G77&gt;0),"消費税等"&amp;G77&amp;"円",""))</f>
        <v/>
      </c>
      <c r="N77" s="12">
        <f>IF($A77="","",IFERROR(VLOOKUP($D77,基準表!$A$5:$D$14,4,FALSE),""))</f>
        <v/>
      </c>
    </row>
    <row r="78">
      <c r="A78" s="10" t="n"/>
      <c r="B78" s="10" t="n"/>
      <c r="C78" s="10" t="n"/>
      <c r="D78" s="10" t="n"/>
      <c r="E78" s="10" t="n"/>
      <c r="F78" s="11">
        <f>IF($A78="","",SUMIFS(支払明細!$C$5:$C$504,支払明細!$B$5:$B$504,$A78))</f>
        <v/>
      </c>
      <c r="G78" s="11">
        <f>IF($A78="","",SUMIFS(支払明細!$D$5:$D$504,支払明細!$B$5:$B$504,$A78))</f>
        <v/>
      </c>
      <c r="H78" s="11">
        <f>IF($A78="","",F78-IF(E78=1,G78,0))</f>
        <v/>
      </c>
      <c r="I78" s="11">
        <f>IF($A78="","",IF(LEFT($D78,2)="対象","-",IFERROR(VLOOKUP($D78,基準表!$A$5:$D$14,3,FALSE),"")))</f>
        <v/>
      </c>
      <c r="J78" s="12">
        <f>IF($A78="","",IF($C78="非居住者等","別様式",IF(LEFT($D78,2)="対象","対象外",IF(I78="","区分を選択",IF(H78&gt;I78,"提出","不要")))))</f>
        <v/>
      </c>
      <c r="K78" s="11">
        <f>IF($A78="","",SUMIFS(支払明細!$E$5:$E$504,支払明細!$B$5:$B$504,$A78))</f>
        <v/>
      </c>
      <c r="L78" s="11">
        <f>IF($A78="","",IF(J78="提出",IF(AND(基準表!$H$5=2,E78=1),H78,F78),""))</f>
        <v/>
      </c>
      <c r="M78" s="12">
        <f>IF($A78="","",IF(AND(J78="提出",基準表!$H$5=2,E78=1,G78&gt;0),"消費税等"&amp;G78&amp;"円",""))</f>
        <v/>
      </c>
      <c r="N78" s="12">
        <f>IF($A78="","",IFERROR(VLOOKUP($D78,基準表!$A$5:$D$14,4,FALSE),""))</f>
        <v/>
      </c>
    </row>
    <row r="79">
      <c r="A79" s="10" t="n"/>
      <c r="B79" s="10" t="n"/>
      <c r="C79" s="10" t="n"/>
      <c r="D79" s="10" t="n"/>
      <c r="E79" s="10" t="n"/>
      <c r="F79" s="11">
        <f>IF($A79="","",SUMIFS(支払明細!$C$5:$C$504,支払明細!$B$5:$B$504,$A79))</f>
        <v/>
      </c>
      <c r="G79" s="11">
        <f>IF($A79="","",SUMIFS(支払明細!$D$5:$D$504,支払明細!$B$5:$B$504,$A79))</f>
        <v/>
      </c>
      <c r="H79" s="11">
        <f>IF($A79="","",F79-IF(E79=1,G79,0))</f>
        <v/>
      </c>
      <c r="I79" s="11">
        <f>IF($A79="","",IF(LEFT($D79,2)="対象","-",IFERROR(VLOOKUP($D79,基準表!$A$5:$D$14,3,FALSE),"")))</f>
        <v/>
      </c>
      <c r="J79" s="12">
        <f>IF($A79="","",IF($C79="非居住者等","別様式",IF(LEFT($D79,2)="対象","対象外",IF(I79="","区分を選択",IF(H79&gt;I79,"提出","不要")))))</f>
        <v/>
      </c>
      <c r="K79" s="11">
        <f>IF($A79="","",SUMIFS(支払明細!$E$5:$E$504,支払明細!$B$5:$B$504,$A79))</f>
        <v/>
      </c>
      <c r="L79" s="11">
        <f>IF($A79="","",IF(J79="提出",IF(AND(基準表!$H$5=2,E79=1),H79,F79),""))</f>
        <v/>
      </c>
      <c r="M79" s="12">
        <f>IF($A79="","",IF(AND(J79="提出",基準表!$H$5=2,E79=1,G79&gt;0),"消費税等"&amp;G79&amp;"円",""))</f>
        <v/>
      </c>
      <c r="N79" s="12">
        <f>IF($A79="","",IFERROR(VLOOKUP($D79,基準表!$A$5:$D$14,4,FALSE),""))</f>
        <v/>
      </c>
    </row>
    <row r="80">
      <c r="A80" s="10" t="n"/>
      <c r="B80" s="10" t="n"/>
      <c r="C80" s="10" t="n"/>
      <c r="D80" s="10" t="n"/>
      <c r="E80" s="10" t="n"/>
      <c r="F80" s="11">
        <f>IF($A80="","",SUMIFS(支払明細!$C$5:$C$504,支払明細!$B$5:$B$504,$A80))</f>
        <v/>
      </c>
      <c r="G80" s="11">
        <f>IF($A80="","",SUMIFS(支払明細!$D$5:$D$504,支払明細!$B$5:$B$504,$A80))</f>
        <v/>
      </c>
      <c r="H80" s="11">
        <f>IF($A80="","",F80-IF(E80=1,G80,0))</f>
        <v/>
      </c>
      <c r="I80" s="11">
        <f>IF($A80="","",IF(LEFT($D80,2)="対象","-",IFERROR(VLOOKUP($D80,基準表!$A$5:$D$14,3,FALSE),"")))</f>
        <v/>
      </c>
      <c r="J80" s="12">
        <f>IF($A80="","",IF($C80="非居住者等","別様式",IF(LEFT($D80,2)="対象","対象外",IF(I80="","区分を選択",IF(H80&gt;I80,"提出","不要")))))</f>
        <v/>
      </c>
      <c r="K80" s="11">
        <f>IF($A80="","",SUMIFS(支払明細!$E$5:$E$504,支払明細!$B$5:$B$504,$A80))</f>
        <v/>
      </c>
      <c r="L80" s="11">
        <f>IF($A80="","",IF(J80="提出",IF(AND(基準表!$H$5=2,E80=1),H80,F80),""))</f>
        <v/>
      </c>
      <c r="M80" s="12">
        <f>IF($A80="","",IF(AND(J80="提出",基準表!$H$5=2,E80=1,G80&gt;0),"消費税等"&amp;G80&amp;"円",""))</f>
        <v/>
      </c>
      <c r="N80" s="12">
        <f>IF($A80="","",IFERROR(VLOOKUP($D80,基準表!$A$5:$D$14,4,FALSE),""))</f>
        <v/>
      </c>
    </row>
    <row r="81">
      <c r="A81" s="10" t="n"/>
      <c r="B81" s="10" t="n"/>
      <c r="C81" s="10" t="n"/>
      <c r="D81" s="10" t="n"/>
      <c r="E81" s="10" t="n"/>
      <c r="F81" s="11">
        <f>IF($A81="","",SUMIFS(支払明細!$C$5:$C$504,支払明細!$B$5:$B$504,$A81))</f>
        <v/>
      </c>
      <c r="G81" s="11">
        <f>IF($A81="","",SUMIFS(支払明細!$D$5:$D$504,支払明細!$B$5:$B$504,$A81))</f>
        <v/>
      </c>
      <c r="H81" s="11">
        <f>IF($A81="","",F81-IF(E81=1,G81,0))</f>
        <v/>
      </c>
      <c r="I81" s="11">
        <f>IF($A81="","",IF(LEFT($D81,2)="対象","-",IFERROR(VLOOKUP($D81,基準表!$A$5:$D$14,3,FALSE),"")))</f>
        <v/>
      </c>
      <c r="J81" s="12">
        <f>IF($A81="","",IF($C81="非居住者等","別様式",IF(LEFT($D81,2)="対象","対象外",IF(I81="","区分を選択",IF(H81&gt;I81,"提出","不要")))))</f>
        <v/>
      </c>
      <c r="K81" s="11">
        <f>IF($A81="","",SUMIFS(支払明細!$E$5:$E$504,支払明細!$B$5:$B$504,$A81))</f>
        <v/>
      </c>
      <c r="L81" s="11">
        <f>IF($A81="","",IF(J81="提出",IF(AND(基準表!$H$5=2,E81=1),H81,F81),""))</f>
        <v/>
      </c>
      <c r="M81" s="12">
        <f>IF($A81="","",IF(AND(J81="提出",基準表!$H$5=2,E81=1,G81&gt;0),"消費税等"&amp;G81&amp;"円",""))</f>
        <v/>
      </c>
      <c r="N81" s="12">
        <f>IF($A81="","",IFERROR(VLOOKUP($D81,基準表!$A$5:$D$14,4,FALSE),""))</f>
        <v/>
      </c>
    </row>
    <row r="82">
      <c r="A82" s="10" t="n"/>
      <c r="B82" s="10" t="n"/>
      <c r="C82" s="10" t="n"/>
      <c r="D82" s="10" t="n"/>
      <c r="E82" s="10" t="n"/>
      <c r="F82" s="11">
        <f>IF($A82="","",SUMIFS(支払明細!$C$5:$C$504,支払明細!$B$5:$B$504,$A82))</f>
        <v/>
      </c>
      <c r="G82" s="11">
        <f>IF($A82="","",SUMIFS(支払明細!$D$5:$D$504,支払明細!$B$5:$B$504,$A82))</f>
        <v/>
      </c>
      <c r="H82" s="11">
        <f>IF($A82="","",F82-IF(E82=1,G82,0))</f>
        <v/>
      </c>
      <c r="I82" s="11">
        <f>IF($A82="","",IF(LEFT($D82,2)="対象","-",IFERROR(VLOOKUP($D82,基準表!$A$5:$D$14,3,FALSE),"")))</f>
        <v/>
      </c>
      <c r="J82" s="12">
        <f>IF($A82="","",IF($C82="非居住者等","別様式",IF(LEFT($D82,2)="対象","対象外",IF(I82="","区分を選択",IF(H82&gt;I82,"提出","不要")))))</f>
        <v/>
      </c>
      <c r="K82" s="11">
        <f>IF($A82="","",SUMIFS(支払明細!$E$5:$E$504,支払明細!$B$5:$B$504,$A82))</f>
        <v/>
      </c>
      <c r="L82" s="11">
        <f>IF($A82="","",IF(J82="提出",IF(AND(基準表!$H$5=2,E82=1),H82,F82),""))</f>
        <v/>
      </c>
      <c r="M82" s="12">
        <f>IF($A82="","",IF(AND(J82="提出",基準表!$H$5=2,E82=1,G82&gt;0),"消費税等"&amp;G82&amp;"円",""))</f>
        <v/>
      </c>
      <c r="N82" s="12">
        <f>IF($A82="","",IFERROR(VLOOKUP($D82,基準表!$A$5:$D$14,4,FALSE),""))</f>
        <v/>
      </c>
    </row>
    <row r="83">
      <c r="A83" s="10" t="n"/>
      <c r="B83" s="10" t="n"/>
      <c r="C83" s="10" t="n"/>
      <c r="D83" s="10" t="n"/>
      <c r="E83" s="10" t="n"/>
      <c r="F83" s="11">
        <f>IF($A83="","",SUMIFS(支払明細!$C$5:$C$504,支払明細!$B$5:$B$504,$A83))</f>
        <v/>
      </c>
      <c r="G83" s="11">
        <f>IF($A83="","",SUMIFS(支払明細!$D$5:$D$504,支払明細!$B$5:$B$504,$A83))</f>
        <v/>
      </c>
      <c r="H83" s="11">
        <f>IF($A83="","",F83-IF(E83=1,G83,0))</f>
        <v/>
      </c>
      <c r="I83" s="11">
        <f>IF($A83="","",IF(LEFT($D83,2)="対象","-",IFERROR(VLOOKUP($D83,基準表!$A$5:$D$14,3,FALSE),"")))</f>
        <v/>
      </c>
      <c r="J83" s="12">
        <f>IF($A83="","",IF($C83="非居住者等","別様式",IF(LEFT($D83,2)="対象","対象外",IF(I83="","区分を選択",IF(H83&gt;I83,"提出","不要")))))</f>
        <v/>
      </c>
      <c r="K83" s="11">
        <f>IF($A83="","",SUMIFS(支払明細!$E$5:$E$504,支払明細!$B$5:$B$504,$A83))</f>
        <v/>
      </c>
      <c r="L83" s="11">
        <f>IF($A83="","",IF(J83="提出",IF(AND(基準表!$H$5=2,E83=1),H83,F83),""))</f>
        <v/>
      </c>
      <c r="M83" s="12">
        <f>IF($A83="","",IF(AND(J83="提出",基準表!$H$5=2,E83=1,G83&gt;0),"消費税等"&amp;G83&amp;"円",""))</f>
        <v/>
      </c>
      <c r="N83" s="12">
        <f>IF($A83="","",IFERROR(VLOOKUP($D83,基準表!$A$5:$D$14,4,FALSE),""))</f>
        <v/>
      </c>
    </row>
    <row r="84">
      <c r="A84" s="10" t="n"/>
      <c r="B84" s="10" t="n"/>
      <c r="C84" s="10" t="n"/>
      <c r="D84" s="10" t="n"/>
      <c r="E84" s="10" t="n"/>
      <c r="F84" s="11">
        <f>IF($A84="","",SUMIFS(支払明細!$C$5:$C$504,支払明細!$B$5:$B$504,$A84))</f>
        <v/>
      </c>
      <c r="G84" s="11">
        <f>IF($A84="","",SUMIFS(支払明細!$D$5:$D$504,支払明細!$B$5:$B$504,$A84))</f>
        <v/>
      </c>
      <c r="H84" s="11">
        <f>IF($A84="","",F84-IF(E84=1,G84,0))</f>
        <v/>
      </c>
      <c r="I84" s="11">
        <f>IF($A84="","",IF(LEFT($D84,2)="対象","-",IFERROR(VLOOKUP($D84,基準表!$A$5:$D$14,3,FALSE),"")))</f>
        <v/>
      </c>
      <c r="J84" s="12">
        <f>IF($A84="","",IF($C84="非居住者等","別様式",IF(LEFT($D84,2)="対象","対象外",IF(I84="","区分を選択",IF(H84&gt;I84,"提出","不要")))))</f>
        <v/>
      </c>
      <c r="K84" s="11">
        <f>IF($A84="","",SUMIFS(支払明細!$E$5:$E$504,支払明細!$B$5:$B$504,$A84))</f>
        <v/>
      </c>
      <c r="L84" s="11">
        <f>IF($A84="","",IF(J84="提出",IF(AND(基準表!$H$5=2,E84=1),H84,F84),""))</f>
        <v/>
      </c>
      <c r="M84" s="12">
        <f>IF($A84="","",IF(AND(J84="提出",基準表!$H$5=2,E84=1,G84&gt;0),"消費税等"&amp;G84&amp;"円",""))</f>
        <v/>
      </c>
      <c r="N84" s="12">
        <f>IF($A84="","",IFERROR(VLOOKUP($D84,基準表!$A$5:$D$14,4,FALSE),""))</f>
        <v/>
      </c>
    </row>
    <row r="85">
      <c r="A85" s="10" t="n"/>
      <c r="B85" s="10" t="n"/>
      <c r="C85" s="10" t="n"/>
      <c r="D85" s="10" t="n"/>
      <c r="E85" s="10" t="n"/>
      <c r="F85" s="11">
        <f>IF($A85="","",SUMIFS(支払明細!$C$5:$C$504,支払明細!$B$5:$B$504,$A85))</f>
        <v/>
      </c>
      <c r="G85" s="11">
        <f>IF($A85="","",SUMIFS(支払明細!$D$5:$D$504,支払明細!$B$5:$B$504,$A85))</f>
        <v/>
      </c>
      <c r="H85" s="11">
        <f>IF($A85="","",F85-IF(E85=1,G85,0))</f>
        <v/>
      </c>
      <c r="I85" s="11">
        <f>IF($A85="","",IF(LEFT($D85,2)="対象","-",IFERROR(VLOOKUP($D85,基準表!$A$5:$D$14,3,FALSE),"")))</f>
        <v/>
      </c>
      <c r="J85" s="12">
        <f>IF($A85="","",IF($C85="非居住者等","別様式",IF(LEFT($D85,2)="対象","対象外",IF(I85="","区分を選択",IF(H85&gt;I85,"提出","不要")))))</f>
        <v/>
      </c>
      <c r="K85" s="11">
        <f>IF($A85="","",SUMIFS(支払明細!$E$5:$E$504,支払明細!$B$5:$B$504,$A85))</f>
        <v/>
      </c>
      <c r="L85" s="11">
        <f>IF($A85="","",IF(J85="提出",IF(AND(基準表!$H$5=2,E85=1),H85,F85),""))</f>
        <v/>
      </c>
      <c r="M85" s="12">
        <f>IF($A85="","",IF(AND(J85="提出",基準表!$H$5=2,E85=1,G85&gt;0),"消費税等"&amp;G85&amp;"円",""))</f>
        <v/>
      </c>
      <c r="N85" s="12">
        <f>IF($A85="","",IFERROR(VLOOKUP($D85,基準表!$A$5:$D$14,4,FALSE),""))</f>
        <v/>
      </c>
    </row>
    <row r="86">
      <c r="A86" s="10" t="n"/>
      <c r="B86" s="10" t="n"/>
      <c r="C86" s="10" t="n"/>
      <c r="D86" s="10" t="n"/>
      <c r="E86" s="10" t="n"/>
      <c r="F86" s="11">
        <f>IF($A86="","",SUMIFS(支払明細!$C$5:$C$504,支払明細!$B$5:$B$504,$A86))</f>
        <v/>
      </c>
      <c r="G86" s="11">
        <f>IF($A86="","",SUMIFS(支払明細!$D$5:$D$504,支払明細!$B$5:$B$504,$A86))</f>
        <v/>
      </c>
      <c r="H86" s="11">
        <f>IF($A86="","",F86-IF(E86=1,G86,0))</f>
        <v/>
      </c>
      <c r="I86" s="11">
        <f>IF($A86="","",IF(LEFT($D86,2)="対象","-",IFERROR(VLOOKUP($D86,基準表!$A$5:$D$14,3,FALSE),"")))</f>
        <v/>
      </c>
      <c r="J86" s="12">
        <f>IF($A86="","",IF($C86="非居住者等","別様式",IF(LEFT($D86,2)="対象","対象外",IF(I86="","区分を選択",IF(H86&gt;I86,"提出","不要")))))</f>
        <v/>
      </c>
      <c r="K86" s="11">
        <f>IF($A86="","",SUMIFS(支払明細!$E$5:$E$504,支払明細!$B$5:$B$504,$A86))</f>
        <v/>
      </c>
      <c r="L86" s="11">
        <f>IF($A86="","",IF(J86="提出",IF(AND(基準表!$H$5=2,E86=1),H86,F86),""))</f>
        <v/>
      </c>
      <c r="M86" s="12">
        <f>IF($A86="","",IF(AND(J86="提出",基準表!$H$5=2,E86=1,G86&gt;0),"消費税等"&amp;G86&amp;"円",""))</f>
        <v/>
      </c>
      <c r="N86" s="12">
        <f>IF($A86="","",IFERROR(VLOOKUP($D86,基準表!$A$5:$D$14,4,FALSE),""))</f>
        <v/>
      </c>
    </row>
    <row r="87">
      <c r="A87" s="10" t="n"/>
      <c r="B87" s="10" t="n"/>
      <c r="C87" s="10" t="n"/>
      <c r="D87" s="10" t="n"/>
      <c r="E87" s="10" t="n"/>
      <c r="F87" s="11">
        <f>IF($A87="","",SUMIFS(支払明細!$C$5:$C$504,支払明細!$B$5:$B$504,$A87))</f>
        <v/>
      </c>
      <c r="G87" s="11">
        <f>IF($A87="","",SUMIFS(支払明細!$D$5:$D$504,支払明細!$B$5:$B$504,$A87))</f>
        <v/>
      </c>
      <c r="H87" s="11">
        <f>IF($A87="","",F87-IF(E87=1,G87,0))</f>
        <v/>
      </c>
      <c r="I87" s="11">
        <f>IF($A87="","",IF(LEFT($D87,2)="対象","-",IFERROR(VLOOKUP($D87,基準表!$A$5:$D$14,3,FALSE),"")))</f>
        <v/>
      </c>
      <c r="J87" s="12">
        <f>IF($A87="","",IF($C87="非居住者等","別様式",IF(LEFT($D87,2)="対象","対象外",IF(I87="","区分を選択",IF(H87&gt;I87,"提出","不要")))))</f>
        <v/>
      </c>
      <c r="K87" s="11">
        <f>IF($A87="","",SUMIFS(支払明細!$E$5:$E$504,支払明細!$B$5:$B$504,$A87))</f>
        <v/>
      </c>
      <c r="L87" s="11">
        <f>IF($A87="","",IF(J87="提出",IF(AND(基準表!$H$5=2,E87=1),H87,F87),""))</f>
        <v/>
      </c>
      <c r="M87" s="12">
        <f>IF($A87="","",IF(AND(J87="提出",基準表!$H$5=2,E87=1,G87&gt;0),"消費税等"&amp;G87&amp;"円",""))</f>
        <v/>
      </c>
      <c r="N87" s="12">
        <f>IF($A87="","",IFERROR(VLOOKUP($D87,基準表!$A$5:$D$14,4,FALSE),""))</f>
        <v/>
      </c>
    </row>
    <row r="88">
      <c r="A88" s="10" t="n"/>
      <c r="B88" s="10" t="n"/>
      <c r="C88" s="10" t="n"/>
      <c r="D88" s="10" t="n"/>
      <c r="E88" s="10" t="n"/>
      <c r="F88" s="11">
        <f>IF($A88="","",SUMIFS(支払明細!$C$5:$C$504,支払明細!$B$5:$B$504,$A88))</f>
        <v/>
      </c>
      <c r="G88" s="11">
        <f>IF($A88="","",SUMIFS(支払明細!$D$5:$D$504,支払明細!$B$5:$B$504,$A88))</f>
        <v/>
      </c>
      <c r="H88" s="11">
        <f>IF($A88="","",F88-IF(E88=1,G88,0))</f>
        <v/>
      </c>
      <c r="I88" s="11">
        <f>IF($A88="","",IF(LEFT($D88,2)="対象","-",IFERROR(VLOOKUP($D88,基準表!$A$5:$D$14,3,FALSE),"")))</f>
        <v/>
      </c>
      <c r="J88" s="12">
        <f>IF($A88="","",IF($C88="非居住者等","別様式",IF(LEFT($D88,2)="対象","対象外",IF(I88="","区分を選択",IF(H88&gt;I88,"提出","不要")))))</f>
        <v/>
      </c>
      <c r="K88" s="11">
        <f>IF($A88="","",SUMIFS(支払明細!$E$5:$E$504,支払明細!$B$5:$B$504,$A88))</f>
        <v/>
      </c>
      <c r="L88" s="11">
        <f>IF($A88="","",IF(J88="提出",IF(AND(基準表!$H$5=2,E88=1),H88,F88),""))</f>
        <v/>
      </c>
      <c r="M88" s="12">
        <f>IF($A88="","",IF(AND(J88="提出",基準表!$H$5=2,E88=1,G88&gt;0),"消費税等"&amp;G88&amp;"円",""))</f>
        <v/>
      </c>
      <c r="N88" s="12">
        <f>IF($A88="","",IFERROR(VLOOKUP($D88,基準表!$A$5:$D$14,4,FALSE),""))</f>
        <v/>
      </c>
    </row>
    <row r="89">
      <c r="A89" s="10" t="n"/>
      <c r="B89" s="10" t="n"/>
      <c r="C89" s="10" t="n"/>
      <c r="D89" s="10" t="n"/>
      <c r="E89" s="10" t="n"/>
      <c r="F89" s="11">
        <f>IF($A89="","",SUMIFS(支払明細!$C$5:$C$504,支払明細!$B$5:$B$504,$A89))</f>
        <v/>
      </c>
      <c r="G89" s="11">
        <f>IF($A89="","",SUMIFS(支払明細!$D$5:$D$504,支払明細!$B$5:$B$504,$A89))</f>
        <v/>
      </c>
      <c r="H89" s="11">
        <f>IF($A89="","",F89-IF(E89=1,G89,0))</f>
        <v/>
      </c>
      <c r="I89" s="11">
        <f>IF($A89="","",IF(LEFT($D89,2)="対象","-",IFERROR(VLOOKUP($D89,基準表!$A$5:$D$14,3,FALSE),"")))</f>
        <v/>
      </c>
      <c r="J89" s="12">
        <f>IF($A89="","",IF($C89="非居住者等","別様式",IF(LEFT($D89,2)="対象","対象外",IF(I89="","区分を選択",IF(H89&gt;I89,"提出","不要")))))</f>
        <v/>
      </c>
      <c r="K89" s="11">
        <f>IF($A89="","",SUMIFS(支払明細!$E$5:$E$504,支払明細!$B$5:$B$504,$A89))</f>
        <v/>
      </c>
      <c r="L89" s="11">
        <f>IF($A89="","",IF(J89="提出",IF(AND(基準表!$H$5=2,E89=1),H89,F89),""))</f>
        <v/>
      </c>
      <c r="M89" s="12">
        <f>IF($A89="","",IF(AND(J89="提出",基準表!$H$5=2,E89=1,G89&gt;0),"消費税等"&amp;G89&amp;"円",""))</f>
        <v/>
      </c>
      <c r="N89" s="12">
        <f>IF($A89="","",IFERROR(VLOOKUP($D89,基準表!$A$5:$D$14,4,FALSE),""))</f>
        <v/>
      </c>
    </row>
    <row r="90">
      <c r="A90" s="10" t="n"/>
      <c r="B90" s="10" t="n"/>
      <c r="C90" s="10" t="n"/>
      <c r="D90" s="10" t="n"/>
      <c r="E90" s="10" t="n"/>
      <c r="F90" s="11">
        <f>IF($A90="","",SUMIFS(支払明細!$C$5:$C$504,支払明細!$B$5:$B$504,$A90))</f>
        <v/>
      </c>
      <c r="G90" s="11">
        <f>IF($A90="","",SUMIFS(支払明細!$D$5:$D$504,支払明細!$B$5:$B$504,$A90))</f>
        <v/>
      </c>
      <c r="H90" s="11">
        <f>IF($A90="","",F90-IF(E90=1,G90,0))</f>
        <v/>
      </c>
      <c r="I90" s="11">
        <f>IF($A90="","",IF(LEFT($D90,2)="対象","-",IFERROR(VLOOKUP($D90,基準表!$A$5:$D$14,3,FALSE),"")))</f>
        <v/>
      </c>
      <c r="J90" s="12">
        <f>IF($A90="","",IF($C90="非居住者等","別様式",IF(LEFT($D90,2)="対象","対象外",IF(I90="","区分を選択",IF(H90&gt;I90,"提出","不要")))))</f>
        <v/>
      </c>
      <c r="K90" s="11">
        <f>IF($A90="","",SUMIFS(支払明細!$E$5:$E$504,支払明細!$B$5:$B$504,$A90))</f>
        <v/>
      </c>
      <c r="L90" s="11">
        <f>IF($A90="","",IF(J90="提出",IF(AND(基準表!$H$5=2,E90=1),H90,F90),""))</f>
        <v/>
      </c>
      <c r="M90" s="12">
        <f>IF($A90="","",IF(AND(J90="提出",基準表!$H$5=2,E90=1,G90&gt;0),"消費税等"&amp;G90&amp;"円",""))</f>
        <v/>
      </c>
      <c r="N90" s="12">
        <f>IF($A90="","",IFERROR(VLOOKUP($D90,基準表!$A$5:$D$14,4,FALSE),""))</f>
        <v/>
      </c>
    </row>
    <row r="91">
      <c r="A91" s="10" t="n"/>
      <c r="B91" s="10" t="n"/>
      <c r="C91" s="10" t="n"/>
      <c r="D91" s="10" t="n"/>
      <c r="E91" s="10" t="n"/>
      <c r="F91" s="11">
        <f>IF($A91="","",SUMIFS(支払明細!$C$5:$C$504,支払明細!$B$5:$B$504,$A91))</f>
        <v/>
      </c>
      <c r="G91" s="11">
        <f>IF($A91="","",SUMIFS(支払明細!$D$5:$D$504,支払明細!$B$5:$B$504,$A91))</f>
        <v/>
      </c>
      <c r="H91" s="11">
        <f>IF($A91="","",F91-IF(E91=1,G91,0))</f>
        <v/>
      </c>
      <c r="I91" s="11">
        <f>IF($A91="","",IF(LEFT($D91,2)="対象","-",IFERROR(VLOOKUP($D91,基準表!$A$5:$D$14,3,FALSE),"")))</f>
        <v/>
      </c>
      <c r="J91" s="12">
        <f>IF($A91="","",IF($C91="非居住者等","別様式",IF(LEFT($D91,2)="対象","対象外",IF(I91="","区分を選択",IF(H91&gt;I91,"提出","不要")))))</f>
        <v/>
      </c>
      <c r="K91" s="11">
        <f>IF($A91="","",SUMIFS(支払明細!$E$5:$E$504,支払明細!$B$5:$B$504,$A91))</f>
        <v/>
      </c>
      <c r="L91" s="11">
        <f>IF($A91="","",IF(J91="提出",IF(AND(基準表!$H$5=2,E91=1),H91,F91),""))</f>
        <v/>
      </c>
      <c r="M91" s="12">
        <f>IF($A91="","",IF(AND(J91="提出",基準表!$H$5=2,E91=1,G91&gt;0),"消費税等"&amp;G91&amp;"円",""))</f>
        <v/>
      </c>
      <c r="N91" s="12">
        <f>IF($A91="","",IFERROR(VLOOKUP($D91,基準表!$A$5:$D$14,4,FALSE),""))</f>
        <v/>
      </c>
    </row>
    <row r="92">
      <c r="A92" s="10" t="n"/>
      <c r="B92" s="10" t="n"/>
      <c r="C92" s="10" t="n"/>
      <c r="D92" s="10" t="n"/>
      <c r="E92" s="10" t="n"/>
      <c r="F92" s="11">
        <f>IF($A92="","",SUMIFS(支払明細!$C$5:$C$504,支払明細!$B$5:$B$504,$A92))</f>
        <v/>
      </c>
      <c r="G92" s="11">
        <f>IF($A92="","",SUMIFS(支払明細!$D$5:$D$504,支払明細!$B$5:$B$504,$A92))</f>
        <v/>
      </c>
      <c r="H92" s="11">
        <f>IF($A92="","",F92-IF(E92=1,G92,0))</f>
        <v/>
      </c>
      <c r="I92" s="11">
        <f>IF($A92="","",IF(LEFT($D92,2)="対象","-",IFERROR(VLOOKUP($D92,基準表!$A$5:$D$14,3,FALSE),"")))</f>
        <v/>
      </c>
      <c r="J92" s="12">
        <f>IF($A92="","",IF($C92="非居住者等","別様式",IF(LEFT($D92,2)="対象","対象外",IF(I92="","区分を選択",IF(H92&gt;I92,"提出","不要")))))</f>
        <v/>
      </c>
      <c r="K92" s="11">
        <f>IF($A92="","",SUMIFS(支払明細!$E$5:$E$504,支払明細!$B$5:$B$504,$A92))</f>
        <v/>
      </c>
      <c r="L92" s="11">
        <f>IF($A92="","",IF(J92="提出",IF(AND(基準表!$H$5=2,E92=1),H92,F92),""))</f>
        <v/>
      </c>
      <c r="M92" s="12">
        <f>IF($A92="","",IF(AND(J92="提出",基準表!$H$5=2,E92=1,G92&gt;0),"消費税等"&amp;G92&amp;"円",""))</f>
        <v/>
      </c>
      <c r="N92" s="12">
        <f>IF($A92="","",IFERROR(VLOOKUP($D92,基準表!$A$5:$D$14,4,FALSE),""))</f>
        <v/>
      </c>
    </row>
    <row r="93">
      <c r="A93" s="10" t="n"/>
      <c r="B93" s="10" t="n"/>
      <c r="C93" s="10" t="n"/>
      <c r="D93" s="10" t="n"/>
      <c r="E93" s="10" t="n"/>
      <c r="F93" s="11">
        <f>IF($A93="","",SUMIFS(支払明細!$C$5:$C$504,支払明細!$B$5:$B$504,$A93))</f>
        <v/>
      </c>
      <c r="G93" s="11">
        <f>IF($A93="","",SUMIFS(支払明細!$D$5:$D$504,支払明細!$B$5:$B$504,$A93))</f>
        <v/>
      </c>
      <c r="H93" s="11">
        <f>IF($A93="","",F93-IF(E93=1,G93,0))</f>
        <v/>
      </c>
      <c r="I93" s="11">
        <f>IF($A93="","",IF(LEFT($D93,2)="対象","-",IFERROR(VLOOKUP($D93,基準表!$A$5:$D$14,3,FALSE),"")))</f>
        <v/>
      </c>
      <c r="J93" s="12">
        <f>IF($A93="","",IF($C93="非居住者等","別様式",IF(LEFT($D93,2)="対象","対象外",IF(I93="","区分を選択",IF(H93&gt;I93,"提出","不要")))))</f>
        <v/>
      </c>
      <c r="K93" s="11">
        <f>IF($A93="","",SUMIFS(支払明細!$E$5:$E$504,支払明細!$B$5:$B$504,$A93))</f>
        <v/>
      </c>
      <c r="L93" s="11">
        <f>IF($A93="","",IF(J93="提出",IF(AND(基準表!$H$5=2,E93=1),H93,F93),""))</f>
        <v/>
      </c>
      <c r="M93" s="12">
        <f>IF($A93="","",IF(AND(J93="提出",基準表!$H$5=2,E93=1,G93&gt;0),"消費税等"&amp;G93&amp;"円",""))</f>
        <v/>
      </c>
      <c r="N93" s="12">
        <f>IF($A93="","",IFERROR(VLOOKUP($D93,基準表!$A$5:$D$14,4,FALSE),""))</f>
        <v/>
      </c>
    </row>
    <row r="94">
      <c r="A94" s="10" t="n"/>
      <c r="B94" s="10" t="n"/>
      <c r="C94" s="10" t="n"/>
      <c r="D94" s="10" t="n"/>
      <c r="E94" s="10" t="n"/>
      <c r="F94" s="11">
        <f>IF($A94="","",SUMIFS(支払明細!$C$5:$C$504,支払明細!$B$5:$B$504,$A94))</f>
        <v/>
      </c>
      <c r="G94" s="11">
        <f>IF($A94="","",SUMIFS(支払明細!$D$5:$D$504,支払明細!$B$5:$B$504,$A94))</f>
        <v/>
      </c>
      <c r="H94" s="11">
        <f>IF($A94="","",F94-IF(E94=1,G94,0))</f>
        <v/>
      </c>
      <c r="I94" s="11">
        <f>IF($A94="","",IF(LEFT($D94,2)="対象","-",IFERROR(VLOOKUP($D94,基準表!$A$5:$D$14,3,FALSE),"")))</f>
        <v/>
      </c>
      <c r="J94" s="12">
        <f>IF($A94="","",IF($C94="非居住者等","別様式",IF(LEFT($D94,2)="対象","対象外",IF(I94="","区分を選択",IF(H94&gt;I94,"提出","不要")))))</f>
        <v/>
      </c>
      <c r="K94" s="11">
        <f>IF($A94="","",SUMIFS(支払明細!$E$5:$E$504,支払明細!$B$5:$B$504,$A94))</f>
        <v/>
      </c>
      <c r="L94" s="11">
        <f>IF($A94="","",IF(J94="提出",IF(AND(基準表!$H$5=2,E94=1),H94,F94),""))</f>
        <v/>
      </c>
      <c r="M94" s="12">
        <f>IF($A94="","",IF(AND(J94="提出",基準表!$H$5=2,E94=1,G94&gt;0),"消費税等"&amp;G94&amp;"円",""))</f>
        <v/>
      </c>
      <c r="N94" s="12">
        <f>IF($A94="","",IFERROR(VLOOKUP($D94,基準表!$A$5:$D$14,4,FALSE),""))</f>
        <v/>
      </c>
    </row>
    <row r="95">
      <c r="A95" s="10" t="n"/>
      <c r="B95" s="10" t="n"/>
      <c r="C95" s="10" t="n"/>
      <c r="D95" s="10" t="n"/>
      <c r="E95" s="10" t="n"/>
      <c r="F95" s="11">
        <f>IF($A95="","",SUMIFS(支払明細!$C$5:$C$504,支払明細!$B$5:$B$504,$A95))</f>
        <v/>
      </c>
      <c r="G95" s="11">
        <f>IF($A95="","",SUMIFS(支払明細!$D$5:$D$504,支払明細!$B$5:$B$504,$A95))</f>
        <v/>
      </c>
      <c r="H95" s="11">
        <f>IF($A95="","",F95-IF(E95=1,G95,0))</f>
        <v/>
      </c>
      <c r="I95" s="11">
        <f>IF($A95="","",IF(LEFT($D95,2)="対象","-",IFERROR(VLOOKUP($D95,基準表!$A$5:$D$14,3,FALSE),"")))</f>
        <v/>
      </c>
      <c r="J95" s="12">
        <f>IF($A95="","",IF($C95="非居住者等","別様式",IF(LEFT($D95,2)="対象","対象外",IF(I95="","区分を選択",IF(H95&gt;I95,"提出","不要")))))</f>
        <v/>
      </c>
      <c r="K95" s="11">
        <f>IF($A95="","",SUMIFS(支払明細!$E$5:$E$504,支払明細!$B$5:$B$504,$A95))</f>
        <v/>
      </c>
      <c r="L95" s="11">
        <f>IF($A95="","",IF(J95="提出",IF(AND(基準表!$H$5=2,E95=1),H95,F95),""))</f>
        <v/>
      </c>
      <c r="M95" s="12">
        <f>IF($A95="","",IF(AND(J95="提出",基準表!$H$5=2,E95=1,G95&gt;0),"消費税等"&amp;G95&amp;"円",""))</f>
        <v/>
      </c>
      <c r="N95" s="12">
        <f>IF($A95="","",IFERROR(VLOOKUP($D95,基準表!$A$5:$D$14,4,FALSE),""))</f>
        <v/>
      </c>
    </row>
    <row r="96">
      <c r="A96" s="10" t="n"/>
      <c r="B96" s="10" t="n"/>
      <c r="C96" s="10" t="n"/>
      <c r="D96" s="10" t="n"/>
      <c r="E96" s="10" t="n"/>
      <c r="F96" s="11">
        <f>IF($A96="","",SUMIFS(支払明細!$C$5:$C$504,支払明細!$B$5:$B$504,$A96))</f>
        <v/>
      </c>
      <c r="G96" s="11">
        <f>IF($A96="","",SUMIFS(支払明細!$D$5:$D$504,支払明細!$B$5:$B$504,$A96))</f>
        <v/>
      </c>
      <c r="H96" s="11">
        <f>IF($A96="","",F96-IF(E96=1,G96,0))</f>
        <v/>
      </c>
      <c r="I96" s="11">
        <f>IF($A96="","",IF(LEFT($D96,2)="対象","-",IFERROR(VLOOKUP($D96,基準表!$A$5:$D$14,3,FALSE),"")))</f>
        <v/>
      </c>
      <c r="J96" s="12">
        <f>IF($A96="","",IF($C96="非居住者等","別様式",IF(LEFT($D96,2)="対象","対象外",IF(I96="","区分を選択",IF(H96&gt;I96,"提出","不要")))))</f>
        <v/>
      </c>
      <c r="K96" s="11">
        <f>IF($A96="","",SUMIFS(支払明細!$E$5:$E$504,支払明細!$B$5:$B$504,$A96))</f>
        <v/>
      </c>
      <c r="L96" s="11">
        <f>IF($A96="","",IF(J96="提出",IF(AND(基準表!$H$5=2,E96=1),H96,F96),""))</f>
        <v/>
      </c>
      <c r="M96" s="12">
        <f>IF($A96="","",IF(AND(J96="提出",基準表!$H$5=2,E96=1,G96&gt;0),"消費税等"&amp;G96&amp;"円",""))</f>
        <v/>
      </c>
      <c r="N96" s="12">
        <f>IF($A96="","",IFERROR(VLOOKUP($D96,基準表!$A$5:$D$14,4,FALSE),""))</f>
        <v/>
      </c>
    </row>
    <row r="97">
      <c r="A97" s="10" t="n"/>
      <c r="B97" s="10" t="n"/>
      <c r="C97" s="10" t="n"/>
      <c r="D97" s="10" t="n"/>
      <c r="E97" s="10" t="n"/>
      <c r="F97" s="11">
        <f>IF($A97="","",SUMIFS(支払明細!$C$5:$C$504,支払明細!$B$5:$B$504,$A97))</f>
        <v/>
      </c>
      <c r="G97" s="11">
        <f>IF($A97="","",SUMIFS(支払明細!$D$5:$D$504,支払明細!$B$5:$B$504,$A97))</f>
        <v/>
      </c>
      <c r="H97" s="11">
        <f>IF($A97="","",F97-IF(E97=1,G97,0))</f>
        <v/>
      </c>
      <c r="I97" s="11">
        <f>IF($A97="","",IF(LEFT($D97,2)="対象","-",IFERROR(VLOOKUP($D97,基準表!$A$5:$D$14,3,FALSE),"")))</f>
        <v/>
      </c>
      <c r="J97" s="12">
        <f>IF($A97="","",IF($C97="非居住者等","別様式",IF(LEFT($D97,2)="対象","対象外",IF(I97="","区分を選択",IF(H97&gt;I97,"提出","不要")))))</f>
        <v/>
      </c>
      <c r="K97" s="11">
        <f>IF($A97="","",SUMIFS(支払明細!$E$5:$E$504,支払明細!$B$5:$B$504,$A97))</f>
        <v/>
      </c>
      <c r="L97" s="11">
        <f>IF($A97="","",IF(J97="提出",IF(AND(基準表!$H$5=2,E97=1),H97,F97),""))</f>
        <v/>
      </c>
      <c r="M97" s="12">
        <f>IF($A97="","",IF(AND(J97="提出",基準表!$H$5=2,E97=1,G97&gt;0),"消費税等"&amp;G97&amp;"円",""))</f>
        <v/>
      </c>
      <c r="N97" s="12">
        <f>IF($A97="","",IFERROR(VLOOKUP($D97,基準表!$A$5:$D$14,4,FALSE),""))</f>
        <v/>
      </c>
    </row>
    <row r="98">
      <c r="A98" s="10" t="n"/>
      <c r="B98" s="10" t="n"/>
      <c r="C98" s="10" t="n"/>
      <c r="D98" s="10" t="n"/>
      <c r="E98" s="10" t="n"/>
      <c r="F98" s="11">
        <f>IF($A98="","",SUMIFS(支払明細!$C$5:$C$504,支払明細!$B$5:$B$504,$A98))</f>
        <v/>
      </c>
      <c r="G98" s="11">
        <f>IF($A98="","",SUMIFS(支払明細!$D$5:$D$504,支払明細!$B$5:$B$504,$A98))</f>
        <v/>
      </c>
      <c r="H98" s="11">
        <f>IF($A98="","",F98-IF(E98=1,G98,0))</f>
        <v/>
      </c>
      <c r="I98" s="11">
        <f>IF($A98="","",IF(LEFT($D98,2)="対象","-",IFERROR(VLOOKUP($D98,基準表!$A$5:$D$14,3,FALSE),"")))</f>
        <v/>
      </c>
      <c r="J98" s="12">
        <f>IF($A98="","",IF($C98="非居住者等","別様式",IF(LEFT($D98,2)="対象","対象外",IF(I98="","区分を選択",IF(H98&gt;I98,"提出","不要")))))</f>
        <v/>
      </c>
      <c r="K98" s="11">
        <f>IF($A98="","",SUMIFS(支払明細!$E$5:$E$504,支払明細!$B$5:$B$504,$A98))</f>
        <v/>
      </c>
      <c r="L98" s="11">
        <f>IF($A98="","",IF(J98="提出",IF(AND(基準表!$H$5=2,E98=1),H98,F98),""))</f>
        <v/>
      </c>
      <c r="M98" s="12">
        <f>IF($A98="","",IF(AND(J98="提出",基準表!$H$5=2,E98=1,G98&gt;0),"消費税等"&amp;G98&amp;"円",""))</f>
        <v/>
      </c>
      <c r="N98" s="12">
        <f>IF($A98="","",IFERROR(VLOOKUP($D98,基準表!$A$5:$D$14,4,FALSE),""))</f>
        <v/>
      </c>
    </row>
    <row r="99">
      <c r="A99" s="10" t="n"/>
      <c r="B99" s="10" t="n"/>
      <c r="C99" s="10" t="n"/>
      <c r="D99" s="10" t="n"/>
      <c r="E99" s="10" t="n"/>
      <c r="F99" s="11">
        <f>IF($A99="","",SUMIFS(支払明細!$C$5:$C$504,支払明細!$B$5:$B$504,$A99))</f>
        <v/>
      </c>
      <c r="G99" s="11">
        <f>IF($A99="","",SUMIFS(支払明細!$D$5:$D$504,支払明細!$B$5:$B$504,$A99))</f>
        <v/>
      </c>
      <c r="H99" s="11">
        <f>IF($A99="","",F99-IF(E99=1,G99,0))</f>
        <v/>
      </c>
      <c r="I99" s="11">
        <f>IF($A99="","",IF(LEFT($D99,2)="対象","-",IFERROR(VLOOKUP($D99,基準表!$A$5:$D$14,3,FALSE),"")))</f>
        <v/>
      </c>
      <c r="J99" s="12">
        <f>IF($A99="","",IF($C99="非居住者等","別様式",IF(LEFT($D99,2)="対象","対象外",IF(I99="","区分を選択",IF(H99&gt;I99,"提出","不要")))))</f>
        <v/>
      </c>
      <c r="K99" s="11">
        <f>IF($A99="","",SUMIFS(支払明細!$E$5:$E$504,支払明細!$B$5:$B$504,$A99))</f>
        <v/>
      </c>
      <c r="L99" s="11">
        <f>IF($A99="","",IF(J99="提出",IF(AND(基準表!$H$5=2,E99=1),H99,F99),""))</f>
        <v/>
      </c>
      <c r="M99" s="12">
        <f>IF($A99="","",IF(AND(J99="提出",基準表!$H$5=2,E99=1,G99&gt;0),"消費税等"&amp;G99&amp;"円",""))</f>
        <v/>
      </c>
      <c r="N99" s="12">
        <f>IF($A99="","",IFERROR(VLOOKUP($D99,基準表!$A$5:$D$14,4,FALSE),""))</f>
        <v/>
      </c>
    </row>
    <row r="100">
      <c r="A100" s="10" t="n"/>
      <c r="B100" s="10" t="n"/>
      <c r="C100" s="10" t="n"/>
      <c r="D100" s="10" t="n"/>
      <c r="E100" s="10" t="n"/>
      <c r="F100" s="11">
        <f>IF($A100="","",SUMIFS(支払明細!$C$5:$C$504,支払明細!$B$5:$B$504,$A100))</f>
        <v/>
      </c>
      <c r="G100" s="11">
        <f>IF($A100="","",SUMIFS(支払明細!$D$5:$D$504,支払明細!$B$5:$B$504,$A100))</f>
        <v/>
      </c>
      <c r="H100" s="11">
        <f>IF($A100="","",F100-IF(E100=1,G100,0))</f>
        <v/>
      </c>
      <c r="I100" s="11">
        <f>IF($A100="","",IF(LEFT($D100,2)="対象","-",IFERROR(VLOOKUP($D100,基準表!$A$5:$D$14,3,FALSE),"")))</f>
        <v/>
      </c>
      <c r="J100" s="12">
        <f>IF($A100="","",IF($C100="非居住者等","別様式",IF(LEFT($D100,2)="対象","対象外",IF(I100="","区分を選択",IF(H100&gt;I100,"提出","不要")))))</f>
        <v/>
      </c>
      <c r="K100" s="11">
        <f>IF($A100="","",SUMIFS(支払明細!$E$5:$E$504,支払明細!$B$5:$B$504,$A100))</f>
        <v/>
      </c>
      <c r="L100" s="11">
        <f>IF($A100="","",IF(J100="提出",IF(AND(基準表!$H$5=2,E100=1),H100,F100),""))</f>
        <v/>
      </c>
      <c r="M100" s="12">
        <f>IF($A100="","",IF(AND(J100="提出",基準表!$H$5=2,E100=1,G100&gt;0),"消費税等"&amp;G100&amp;"円",""))</f>
        <v/>
      </c>
      <c r="N100" s="12">
        <f>IF($A100="","",IFERROR(VLOOKUP($D100,基準表!$A$5:$D$14,4,FALSE),""))</f>
        <v/>
      </c>
    </row>
    <row r="101">
      <c r="A101" s="10" t="n"/>
      <c r="B101" s="10" t="n"/>
      <c r="C101" s="10" t="n"/>
      <c r="D101" s="10" t="n"/>
      <c r="E101" s="10" t="n"/>
      <c r="F101" s="11">
        <f>IF($A101="","",SUMIFS(支払明細!$C$5:$C$504,支払明細!$B$5:$B$504,$A101))</f>
        <v/>
      </c>
      <c r="G101" s="11">
        <f>IF($A101="","",SUMIFS(支払明細!$D$5:$D$504,支払明細!$B$5:$B$504,$A101))</f>
        <v/>
      </c>
      <c r="H101" s="11">
        <f>IF($A101="","",F101-IF(E101=1,G101,0))</f>
        <v/>
      </c>
      <c r="I101" s="11">
        <f>IF($A101="","",IF(LEFT($D101,2)="対象","-",IFERROR(VLOOKUP($D101,基準表!$A$5:$D$14,3,FALSE),"")))</f>
        <v/>
      </c>
      <c r="J101" s="12">
        <f>IF($A101="","",IF($C101="非居住者等","別様式",IF(LEFT($D101,2)="対象","対象外",IF(I101="","区分を選択",IF(H101&gt;I101,"提出","不要")))))</f>
        <v/>
      </c>
      <c r="K101" s="11">
        <f>IF($A101="","",SUMIFS(支払明細!$E$5:$E$504,支払明細!$B$5:$B$504,$A101))</f>
        <v/>
      </c>
      <c r="L101" s="11">
        <f>IF($A101="","",IF(J101="提出",IF(AND(基準表!$H$5=2,E101=1),H101,F101),""))</f>
        <v/>
      </c>
      <c r="M101" s="12">
        <f>IF($A101="","",IF(AND(J101="提出",基準表!$H$5=2,E101=1,G101&gt;0),"消費税等"&amp;G101&amp;"円",""))</f>
        <v/>
      </c>
      <c r="N101" s="12">
        <f>IF($A101="","",IFERROR(VLOOKUP($D101,基準表!$A$5:$D$14,4,FALSE),""))</f>
        <v/>
      </c>
    </row>
    <row r="102">
      <c r="A102" s="10" t="n"/>
      <c r="B102" s="10" t="n"/>
      <c r="C102" s="10" t="n"/>
      <c r="D102" s="10" t="n"/>
      <c r="E102" s="10" t="n"/>
      <c r="F102" s="11">
        <f>IF($A102="","",SUMIFS(支払明細!$C$5:$C$504,支払明細!$B$5:$B$504,$A102))</f>
        <v/>
      </c>
      <c r="G102" s="11">
        <f>IF($A102="","",SUMIFS(支払明細!$D$5:$D$504,支払明細!$B$5:$B$504,$A102))</f>
        <v/>
      </c>
      <c r="H102" s="11">
        <f>IF($A102="","",F102-IF(E102=1,G102,0))</f>
        <v/>
      </c>
      <c r="I102" s="11">
        <f>IF($A102="","",IF(LEFT($D102,2)="対象","-",IFERROR(VLOOKUP($D102,基準表!$A$5:$D$14,3,FALSE),"")))</f>
        <v/>
      </c>
      <c r="J102" s="12">
        <f>IF($A102="","",IF($C102="非居住者等","別様式",IF(LEFT($D102,2)="対象","対象外",IF(I102="","区分を選択",IF(H102&gt;I102,"提出","不要")))))</f>
        <v/>
      </c>
      <c r="K102" s="11">
        <f>IF($A102="","",SUMIFS(支払明細!$E$5:$E$504,支払明細!$B$5:$B$504,$A102))</f>
        <v/>
      </c>
      <c r="L102" s="11">
        <f>IF($A102="","",IF(J102="提出",IF(AND(基準表!$H$5=2,E102=1),H102,F102),""))</f>
        <v/>
      </c>
      <c r="M102" s="12">
        <f>IF($A102="","",IF(AND(J102="提出",基準表!$H$5=2,E102=1,G102&gt;0),"消費税等"&amp;G102&amp;"円",""))</f>
        <v/>
      </c>
      <c r="N102" s="12">
        <f>IF($A102="","",IFERROR(VLOOKUP($D102,基準表!$A$5:$D$14,4,FALSE),""))</f>
        <v/>
      </c>
    </row>
    <row r="103">
      <c r="A103" s="10" t="n"/>
      <c r="B103" s="10" t="n"/>
      <c r="C103" s="10" t="n"/>
      <c r="D103" s="10" t="n"/>
      <c r="E103" s="10" t="n"/>
      <c r="F103" s="11">
        <f>IF($A103="","",SUMIFS(支払明細!$C$5:$C$504,支払明細!$B$5:$B$504,$A103))</f>
        <v/>
      </c>
      <c r="G103" s="11">
        <f>IF($A103="","",SUMIFS(支払明細!$D$5:$D$504,支払明細!$B$5:$B$504,$A103))</f>
        <v/>
      </c>
      <c r="H103" s="11">
        <f>IF($A103="","",F103-IF(E103=1,G103,0))</f>
        <v/>
      </c>
      <c r="I103" s="11">
        <f>IF($A103="","",IF(LEFT($D103,2)="対象","-",IFERROR(VLOOKUP($D103,基準表!$A$5:$D$14,3,FALSE),"")))</f>
        <v/>
      </c>
      <c r="J103" s="12">
        <f>IF($A103="","",IF($C103="非居住者等","別様式",IF(LEFT($D103,2)="対象","対象外",IF(I103="","区分を選択",IF(H103&gt;I103,"提出","不要")))))</f>
        <v/>
      </c>
      <c r="K103" s="11">
        <f>IF($A103="","",SUMIFS(支払明細!$E$5:$E$504,支払明細!$B$5:$B$504,$A103))</f>
        <v/>
      </c>
      <c r="L103" s="11">
        <f>IF($A103="","",IF(J103="提出",IF(AND(基準表!$H$5=2,E103=1),H103,F103),""))</f>
        <v/>
      </c>
      <c r="M103" s="12">
        <f>IF($A103="","",IF(AND(J103="提出",基準表!$H$5=2,E103=1,G103&gt;0),"消費税等"&amp;G103&amp;"円",""))</f>
        <v/>
      </c>
      <c r="N103" s="12">
        <f>IF($A103="","",IFERROR(VLOOKUP($D103,基準表!$A$5:$D$14,4,FALSE),""))</f>
        <v/>
      </c>
    </row>
    <row r="104">
      <c r="A104" s="10" t="n"/>
      <c r="B104" s="10" t="n"/>
      <c r="C104" s="10" t="n"/>
      <c r="D104" s="10" t="n"/>
      <c r="E104" s="10" t="n"/>
      <c r="F104" s="11">
        <f>IF($A104="","",SUMIFS(支払明細!$C$5:$C$504,支払明細!$B$5:$B$504,$A104))</f>
        <v/>
      </c>
      <c r="G104" s="11">
        <f>IF($A104="","",SUMIFS(支払明細!$D$5:$D$504,支払明細!$B$5:$B$504,$A104))</f>
        <v/>
      </c>
      <c r="H104" s="11">
        <f>IF($A104="","",F104-IF(E104=1,G104,0))</f>
        <v/>
      </c>
      <c r="I104" s="11">
        <f>IF($A104="","",IF(LEFT($D104,2)="対象","-",IFERROR(VLOOKUP($D104,基準表!$A$5:$D$14,3,FALSE),"")))</f>
        <v/>
      </c>
      <c r="J104" s="12">
        <f>IF($A104="","",IF($C104="非居住者等","別様式",IF(LEFT($D104,2)="対象","対象外",IF(I104="","区分を選択",IF(H104&gt;I104,"提出","不要")))))</f>
        <v/>
      </c>
      <c r="K104" s="11">
        <f>IF($A104="","",SUMIFS(支払明細!$E$5:$E$504,支払明細!$B$5:$B$504,$A104))</f>
        <v/>
      </c>
      <c r="L104" s="11">
        <f>IF($A104="","",IF(J104="提出",IF(AND(基準表!$H$5=2,E104=1),H104,F104),""))</f>
        <v/>
      </c>
      <c r="M104" s="12">
        <f>IF($A104="","",IF(AND(J104="提出",基準表!$H$5=2,E104=1,G104&gt;0),"消費税等"&amp;G104&amp;"円",""))</f>
        <v/>
      </c>
      <c r="N104" s="12">
        <f>IF($A104="","",IFERROR(VLOOKUP($D104,基準表!$A$5:$D$14,4,FALSE),""))</f>
        <v/>
      </c>
    </row>
    <row r="105">
      <c r="A105" s="10" t="n"/>
      <c r="B105" s="10" t="n"/>
      <c r="C105" s="10" t="n"/>
      <c r="D105" s="10" t="n"/>
      <c r="E105" s="10" t="n"/>
      <c r="F105" s="11">
        <f>IF($A105="","",SUMIFS(支払明細!$C$5:$C$504,支払明細!$B$5:$B$504,$A105))</f>
        <v/>
      </c>
      <c r="G105" s="11">
        <f>IF($A105="","",SUMIFS(支払明細!$D$5:$D$504,支払明細!$B$5:$B$504,$A105))</f>
        <v/>
      </c>
      <c r="H105" s="11">
        <f>IF($A105="","",F105-IF(E105=1,G105,0))</f>
        <v/>
      </c>
      <c r="I105" s="11">
        <f>IF($A105="","",IF(LEFT($D105,2)="対象","-",IFERROR(VLOOKUP($D105,基準表!$A$5:$D$14,3,FALSE),"")))</f>
        <v/>
      </c>
      <c r="J105" s="12">
        <f>IF($A105="","",IF($C105="非居住者等","別様式",IF(LEFT($D105,2)="対象","対象外",IF(I105="","区分を選択",IF(H105&gt;I105,"提出","不要")))))</f>
        <v/>
      </c>
      <c r="K105" s="11">
        <f>IF($A105="","",SUMIFS(支払明細!$E$5:$E$504,支払明細!$B$5:$B$504,$A105))</f>
        <v/>
      </c>
      <c r="L105" s="11">
        <f>IF($A105="","",IF(J105="提出",IF(AND(基準表!$H$5=2,E105=1),H105,F105),""))</f>
        <v/>
      </c>
      <c r="M105" s="12">
        <f>IF($A105="","",IF(AND(J105="提出",基準表!$H$5=2,E105=1,G105&gt;0),"消費税等"&amp;G105&amp;"円",""))</f>
        <v/>
      </c>
      <c r="N105" s="12">
        <f>IF($A105="","",IFERROR(VLOOKUP($D105,基準表!$A$5:$D$14,4,FALSE),""))</f>
        <v/>
      </c>
    </row>
  </sheetData>
  <dataValidations count="3">
    <dataValidation sqref="C6:C105" showDropDown="0" showInputMessage="0" showErrorMessage="0" allowBlank="1" type="list">
      <formula1>"個人,法人,非居住者等"</formula1>
    </dataValidation>
    <dataValidation sqref="D6:D105" showDropDown="0" showInputMessage="0" showErrorMessage="0" allowBlank="1" type="list">
      <formula1>=基準表!$A$5:$A$14</formula1>
    </dataValidation>
    <dataValidation sqref="E6:E105" showDropDown="0" showInputMessage="0" showErrorMessage="0" allowBlank="1" type="list">
      <formula1>"0,1"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04"/>
  <sheetViews>
    <sheetView workbookViewId="0">
      <pane ySplit="4" topLeftCell="A5" activePane="bottomLeft" state="frozen"/>
      <selection pane="bottomLeft" activeCell="A1" sqref="A1"/>
    </sheetView>
  </sheetViews>
  <sheetFormatPr baseColWidth="8" defaultRowHeight="15"/>
  <cols>
    <col width="12" customWidth="1" min="1" max="1"/>
    <col width="30" customWidth="1" min="2" max="2"/>
    <col width="16" customWidth="1" min="3" max="3"/>
    <col width="14" customWidth="1" min="4" max="4"/>
    <col width="16" customWidth="1" min="5" max="5"/>
    <col width="30" customWidth="1" min="6" max="6"/>
  </cols>
  <sheetData>
    <row r="1">
      <c r="A1" s="1" t="inlineStr">
        <is>
          <t>支払明細(支払のたびに1行。白いセルを入力)</t>
        </is>
      </c>
    </row>
    <row r="2">
      <c r="A2" s="4" t="inlineStr">
        <is>
          <t>税込支払額は源泉徴収する前の金額です(振込額ではありません)。源泉徴収した税額は、実際に預かった額を入れます。</t>
        </is>
      </c>
    </row>
    <row r="4" ht="42" customHeight="1">
      <c r="A4" s="5" t="inlineStr">
        <is>
          <t>支払日
(確定日でも可)</t>
        </is>
      </c>
      <c r="B4" s="5" t="inlineStr">
        <is>
          <t>支払先の名称
(台帳から選択)</t>
        </is>
      </c>
      <c r="C4" s="5" t="inlineStr">
        <is>
          <t>税込支払額
(源泉前)</t>
        </is>
      </c>
      <c r="D4" s="5" t="inlineStr">
        <is>
          <t>うち消費税額</t>
        </is>
      </c>
      <c r="E4" s="5" t="inlineStr">
        <is>
          <t>源泉徴収した税額</t>
        </is>
      </c>
      <c r="F4" s="5" t="inlineStr">
        <is>
          <t>メモ</t>
        </is>
      </c>
    </row>
    <row r="5">
      <c r="A5" s="13" t="n"/>
      <c r="B5" s="10" t="n"/>
      <c r="C5" s="14" t="n"/>
      <c r="D5" s="14" t="n"/>
      <c r="E5" s="14" t="n"/>
      <c r="F5" s="10" t="n"/>
    </row>
    <row r="6">
      <c r="A6" s="13" t="n"/>
      <c r="B6" s="10" t="n"/>
      <c r="C6" s="14" t="n"/>
      <c r="D6" s="14" t="n"/>
      <c r="E6" s="14" t="n"/>
      <c r="F6" s="10" t="n"/>
    </row>
    <row r="7">
      <c r="A7" s="13" t="n"/>
      <c r="B7" s="10" t="n"/>
      <c r="C7" s="14" t="n"/>
      <c r="D7" s="14" t="n"/>
      <c r="E7" s="14" t="n"/>
      <c r="F7" s="10" t="n"/>
    </row>
    <row r="8">
      <c r="A8" s="13" t="n"/>
      <c r="B8" s="10" t="n"/>
      <c r="C8" s="14" t="n"/>
      <c r="D8" s="14" t="n"/>
      <c r="E8" s="14" t="n"/>
      <c r="F8" s="10" t="n"/>
    </row>
    <row r="9">
      <c r="A9" s="13" t="n"/>
      <c r="B9" s="10" t="n"/>
      <c r="C9" s="14" t="n"/>
      <c r="D9" s="14" t="n"/>
      <c r="E9" s="14" t="n"/>
      <c r="F9" s="10" t="n"/>
    </row>
    <row r="10">
      <c r="A10" s="13" t="n"/>
      <c r="B10" s="10" t="n"/>
      <c r="C10" s="14" t="n"/>
      <c r="D10" s="14" t="n"/>
      <c r="E10" s="14" t="n"/>
      <c r="F10" s="10" t="n"/>
    </row>
    <row r="11">
      <c r="A11" s="13" t="n"/>
      <c r="B11" s="10" t="n"/>
      <c r="C11" s="14" t="n"/>
      <c r="D11" s="14" t="n"/>
      <c r="E11" s="14" t="n"/>
      <c r="F11" s="10" t="n"/>
    </row>
    <row r="12">
      <c r="A12" s="13" t="n"/>
      <c r="B12" s="10" t="n"/>
      <c r="C12" s="14" t="n"/>
      <c r="D12" s="14" t="n"/>
      <c r="E12" s="14" t="n"/>
      <c r="F12" s="10" t="n"/>
    </row>
    <row r="13">
      <c r="A13" s="13" t="n"/>
      <c r="B13" s="10" t="n"/>
      <c r="C13" s="14" t="n"/>
      <c r="D13" s="14" t="n"/>
      <c r="E13" s="14" t="n"/>
      <c r="F13" s="10" t="n"/>
    </row>
    <row r="14">
      <c r="A14" s="13" t="n"/>
      <c r="B14" s="10" t="n"/>
      <c r="C14" s="14" t="n"/>
      <c r="D14" s="14" t="n"/>
      <c r="E14" s="14" t="n"/>
      <c r="F14" s="10" t="n"/>
    </row>
    <row r="15">
      <c r="A15" s="13" t="n"/>
      <c r="B15" s="10" t="n"/>
      <c r="C15" s="14" t="n"/>
      <c r="D15" s="14" t="n"/>
      <c r="E15" s="14" t="n"/>
      <c r="F15" s="10" t="n"/>
    </row>
    <row r="16">
      <c r="A16" s="13" t="n"/>
      <c r="B16" s="10" t="n"/>
      <c r="C16" s="14" t="n"/>
      <c r="D16" s="14" t="n"/>
      <c r="E16" s="14" t="n"/>
      <c r="F16" s="10" t="n"/>
    </row>
    <row r="17">
      <c r="A17" s="13" t="n"/>
      <c r="B17" s="10" t="n"/>
      <c r="C17" s="14" t="n"/>
      <c r="D17" s="14" t="n"/>
      <c r="E17" s="14" t="n"/>
      <c r="F17" s="10" t="n"/>
    </row>
    <row r="18">
      <c r="A18" s="13" t="n"/>
      <c r="B18" s="10" t="n"/>
      <c r="C18" s="14" t="n"/>
      <c r="D18" s="14" t="n"/>
      <c r="E18" s="14" t="n"/>
      <c r="F18" s="10" t="n"/>
    </row>
    <row r="19">
      <c r="A19" s="13" t="n"/>
      <c r="B19" s="10" t="n"/>
      <c r="C19" s="14" t="n"/>
      <c r="D19" s="14" t="n"/>
      <c r="E19" s="14" t="n"/>
      <c r="F19" s="10" t="n"/>
    </row>
    <row r="20">
      <c r="A20" s="13" t="n"/>
      <c r="B20" s="10" t="n"/>
      <c r="C20" s="14" t="n"/>
      <c r="D20" s="14" t="n"/>
      <c r="E20" s="14" t="n"/>
      <c r="F20" s="10" t="n"/>
    </row>
    <row r="21">
      <c r="A21" s="13" t="n"/>
      <c r="B21" s="10" t="n"/>
      <c r="C21" s="14" t="n"/>
      <c r="D21" s="14" t="n"/>
      <c r="E21" s="14" t="n"/>
      <c r="F21" s="10" t="n"/>
    </row>
    <row r="22">
      <c r="A22" s="13" t="n"/>
      <c r="B22" s="10" t="n"/>
      <c r="C22" s="14" t="n"/>
      <c r="D22" s="14" t="n"/>
      <c r="E22" s="14" t="n"/>
      <c r="F22" s="10" t="n"/>
    </row>
    <row r="23">
      <c r="A23" s="13" t="n"/>
      <c r="B23" s="10" t="n"/>
      <c r="C23" s="14" t="n"/>
      <c r="D23" s="14" t="n"/>
      <c r="E23" s="14" t="n"/>
      <c r="F23" s="10" t="n"/>
    </row>
    <row r="24">
      <c r="A24" s="13" t="n"/>
      <c r="B24" s="10" t="n"/>
      <c r="C24" s="14" t="n"/>
      <c r="D24" s="14" t="n"/>
      <c r="E24" s="14" t="n"/>
      <c r="F24" s="10" t="n"/>
    </row>
    <row r="25">
      <c r="A25" s="13" t="n"/>
      <c r="B25" s="10" t="n"/>
      <c r="C25" s="14" t="n"/>
      <c r="D25" s="14" t="n"/>
      <c r="E25" s="14" t="n"/>
      <c r="F25" s="10" t="n"/>
    </row>
    <row r="26">
      <c r="A26" s="13" t="n"/>
      <c r="B26" s="10" t="n"/>
      <c r="C26" s="14" t="n"/>
      <c r="D26" s="14" t="n"/>
      <c r="E26" s="14" t="n"/>
      <c r="F26" s="10" t="n"/>
    </row>
    <row r="27">
      <c r="A27" s="13" t="n"/>
      <c r="B27" s="10" t="n"/>
      <c r="C27" s="14" t="n"/>
      <c r="D27" s="14" t="n"/>
      <c r="E27" s="14" t="n"/>
      <c r="F27" s="10" t="n"/>
    </row>
    <row r="28">
      <c r="A28" s="13" t="n"/>
      <c r="B28" s="10" t="n"/>
      <c r="C28" s="14" t="n"/>
      <c r="D28" s="14" t="n"/>
      <c r="E28" s="14" t="n"/>
      <c r="F28" s="10" t="n"/>
    </row>
    <row r="29">
      <c r="A29" s="13" t="n"/>
      <c r="B29" s="10" t="n"/>
      <c r="C29" s="14" t="n"/>
      <c r="D29" s="14" t="n"/>
      <c r="E29" s="14" t="n"/>
      <c r="F29" s="10" t="n"/>
    </row>
    <row r="30">
      <c r="A30" s="13" t="n"/>
      <c r="B30" s="10" t="n"/>
      <c r="C30" s="14" t="n"/>
      <c r="D30" s="14" t="n"/>
      <c r="E30" s="14" t="n"/>
      <c r="F30" s="10" t="n"/>
    </row>
    <row r="31">
      <c r="A31" s="13" t="n"/>
      <c r="B31" s="10" t="n"/>
      <c r="C31" s="14" t="n"/>
      <c r="D31" s="14" t="n"/>
      <c r="E31" s="14" t="n"/>
      <c r="F31" s="10" t="n"/>
    </row>
    <row r="32">
      <c r="A32" s="13" t="n"/>
      <c r="B32" s="10" t="n"/>
      <c r="C32" s="14" t="n"/>
      <c r="D32" s="14" t="n"/>
      <c r="E32" s="14" t="n"/>
      <c r="F32" s="10" t="n"/>
    </row>
    <row r="33">
      <c r="A33" s="13" t="n"/>
      <c r="B33" s="10" t="n"/>
      <c r="C33" s="14" t="n"/>
      <c r="D33" s="14" t="n"/>
      <c r="E33" s="14" t="n"/>
      <c r="F33" s="10" t="n"/>
    </row>
    <row r="34">
      <c r="A34" s="13" t="n"/>
      <c r="B34" s="10" t="n"/>
      <c r="C34" s="14" t="n"/>
      <c r="D34" s="14" t="n"/>
      <c r="E34" s="14" t="n"/>
      <c r="F34" s="10" t="n"/>
    </row>
    <row r="35">
      <c r="A35" s="13" t="n"/>
      <c r="B35" s="10" t="n"/>
      <c r="C35" s="14" t="n"/>
      <c r="D35" s="14" t="n"/>
      <c r="E35" s="14" t="n"/>
      <c r="F35" s="10" t="n"/>
    </row>
    <row r="36">
      <c r="A36" s="13" t="n"/>
      <c r="B36" s="10" t="n"/>
      <c r="C36" s="14" t="n"/>
      <c r="D36" s="14" t="n"/>
      <c r="E36" s="14" t="n"/>
      <c r="F36" s="10" t="n"/>
    </row>
    <row r="37">
      <c r="A37" s="13" t="n"/>
      <c r="B37" s="10" t="n"/>
      <c r="C37" s="14" t="n"/>
      <c r="D37" s="14" t="n"/>
      <c r="E37" s="14" t="n"/>
      <c r="F37" s="10" t="n"/>
    </row>
    <row r="38">
      <c r="A38" s="13" t="n"/>
      <c r="B38" s="10" t="n"/>
      <c r="C38" s="14" t="n"/>
      <c r="D38" s="14" t="n"/>
      <c r="E38" s="14" t="n"/>
      <c r="F38" s="10" t="n"/>
    </row>
    <row r="39">
      <c r="A39" s="13" t="n"/>
      <c r="B39" s="10" t="n"/>
      <c r="C39" s="14" t="n"/>
      <c r="D39" s="14" t="n"/>
      <c r="E39" s="14" t="n"/>
      <c r="F39" s="10" t="n"/>
    </row>
    <row r="40">
      <c r="A40" s="13" t="n"/>
      <c r="B40" s="10" t="n"/>
      <c r="C40" s="14" t="n"/>
      <c r="D40" s="14" t="n"/>
      <c r="E40" s="14" t="n"/>
      <c r="F40" s="10" t="n"/>
    </row>
    <row r="41">
      <c r="A41" s="13" t="n"/>
      <c r="B41" s="10" t="n"/>
      <c r="C41" s="14" t="n"/>
      <c r="D41" s="14" t="n"/>
      <c r="E41" s="14" t="n"/>
      <c r="F41" s="10" t="n"/>
    </row>
    <row r="42">
      <c r="A42" s="13" t="n"/>
      <c r="B42" s="10" t="n"/>
      <c r="C42" s="14" t="n"/>
      <c r="D42" s="14" t="n"/>
      <c r="E42" s="14" t="n"/>
      <c r="F42" s="10" t="n"/>
    </row>
    <row r="43">
      <c r="A43" s="13" t="n"/>
      <c r="B43" s="10" t="n"/>
      <c r="C43" s="14" t="n"/>
      <c r="D43" s="14" t="n"/>
      <c r="E43" s="14" t="n"/>
      <c r="F43" s="10" t="n"/>
    </row>
    <row r="44">
      <c r="A44" s="13" t="n"/>
      <c r="B44" s="10" t="n"/>
      <c r="C44" s="14" t="n"/>
      <c r="D44" s="14" t="n"/>
      <c r="E44" s="14" t="n"/>
      <c r="F44" s="10" t="n"/>
    </row>
    <row r="45">
      <c r="A45" s="13" t="n"/>
      <c r="B45" s="10" t="n"/>
      <c r="C45" s="14" t="n"/>
      <c r="D45" s="14" t="n"/>
      <c r="E45" s="14" t="n"/>
      <c r="F45" s="10" t="n"/>
    </row>
    <row r="46">
      <c r="A46" s="13" t="n"/>
      <c r="B46" s="10" t="n"/>
      <c r="C46" s="14" t="n"/>
      <c r="D46" s="14" t="n"/>
      <c r="E46" s="14" t="n"/>
      <c r="F46" s="10" t="n"/>
    </row>
    <row r="47">
      <c r="A47" s="13" t="n"/>
      <c r="B47" s="10" t="n"/>
      <c r="C47" s="14" t="n"/>
      <c r="D47" s="14" t="n"/>
      <c r="E47" s="14" t="n"/>
      <c r="F47" s="10" t="n"/>
    </row>
    <row r="48">
      <c r="A48" s="13" t="n"/>
      <c r="B48" s="10" t="n"/>
      <c r="C48" s="14" t="n"/>
      <c r="D48" s="14" t="n"/>
      <c r="E48" s="14" t="n"/>
      <c r="F48" s="10" t="n"/>
    </row>
    <row r="49">
      <c r="A49" s="13" t="n"/>
      <c r="B49" s="10" t="n"/>
      <c r="C49" s="14" t="n"/>
      <c r="D49" s="14" t="n"/>
      <c r="E49" s="14" t="n"/>
      <c r="F49" s="10" t="n"/>
    </row>
    <row r="50">
      <c r="A50" s="13" t="n"/>
      <c r="B50" s="10" t="n"/>
      <c r="C50" s="14" t="n"/>
      <c r="D50" s="14" t="n"/>
      <c r="E50" s="14" t="n"/>
      <c r="F50" s="10" t="n"/>
    </row>
    <row r="51">
      <c r="A51" s="13" t="n"/>
      <c r="B51" s="10" t="n"/>
      <c r="C51" s="14" t="n"/>
      <c r="D51" s="14" t="n"/>
      <c r="E51" s="14" t="n"/>
      <c r="F51" s="10" t="n"/>
    </row>
    <row r="52">
      <c r="A52" s="13" t="n"/>
      <c r="B52" s="10" t="n"/>
      <c r="C52" s="14" t="n"/>
      <c r="D52" s="14" t="n"/>
      <c r="E52" s="14" t="n"/>
      <c r="F52" s="10" t="n"/>
    </row>
    <row r="53">
      <c r="A53" s="13" t="n"/>
      <c r="B53" s="10" t="n"/>
      <c r="C53" s="14" t="n"/>
      <c r="D53" s="14" t="n"/>
      <c r="E53" s="14" t="n"/>
      <c r="F53" s="10" t="n"/>
    </row>
    <row r="54">
      <c r="A54" s="13" t="n"/>
      <c r="B54" s="10" t="n"/>
      <c r="C54" s="14" t="n"/>
      <c r="D54" s="14" t="n"/>
      <c r="E54" s="14" t="n"/>
      <c r="F54" s="10" t="n"/>
    </row>
    <row r="55">
      <c r="A55" s="13" t="n"/>
      <c r="B55" s="10" t="n"/>
      <c r="C55" s="14" t="n"/>
      <c r="D55" s="14" t="n"/>
      <c r="E55" s="14" t="n"/>
      <c r="F55" s="10" t="n"/>
    </row>
    <row r="56">
      <c r="A56" s="13" t="n"/>
      <c r="B56" s="10" t="n"/>
      <c r="C56" s="14" t="n"/>
      <c r="D56" s="14" t="n"/>
      <c r="E56" s="14" t="n"/>
      <c r="F56" s="10" t="n"/>
    </row>
    <row r="57">
      <c r="A57" s="13" t="n"/>
      <c r="B57" s="10" t="n"/>
      <c r="C57" s="14" t="n"/>
      <c r="D57" s="14" t="n"/>
      <c r="E57" s="14" t="n"/>
      <c r="F57" s="10" t="n"/>
    </row>
    <row r="58">
      <c r="A58" s="13" t="n"/>
      <c r="B58" s="10" t="n"/>
      <c r="C58" s="14" t="n"/>
      <c r="D58" s="14" t="n"/>
      <c r="E58" s="14" t="n"/>
      <c r="F58" s="10" t="n"/>
    </row>
    <row r="59">
      <c r="A59" s="13" t="n"/>
      <c r="B59" s="10" t="n"/>
      <c r="C59" s="14" t="n"/>
      <c r="D59" s="14" t="n"/>
      <c r="E59" s="14" t="n"/>
      <c r="F59" s="10" t="n"/>
    </row>
    <row r="60">
      <c r="A60" s="13" t="n"/>
      <c r="B60" s="10" t="n"/>
      <c r="C60" s="14" t="n"/>
      <c r="D60" s="14" t="n"/>
      <c r="E60" s="14" t="n"/>
      <c r="F60" s="10" t="n"/>
    </row>
    <row r="61">
      <c r="A61" s="13" t="n"/>
      <c r="B61" s="10" t="n"/>
      <c r="C61" s="14" t="n"/>
      <c r="D61" s="14" t="n"/>
      <c r="E61" s="14" t="n"/>
      <c r="F61" s="10" t="n"/>
    </row>
    <row r="62">
      <c r="A62" s="13" t="n"/>
      <c r="B62" s="10" t="n"/>
      <c r="C62" s="14" t="n"/>
      <c r="D62" s="14" t="n"/>
      <c r="E62" s="14" t="n"/>
      <c r="F62" s="10" t="n"/>
    </row>
    <row r="63">
      <c r="A63" s="13" t="n"/>
      <c r="B63" s="10" t="n"/>
      <c r="C63" s="14" t="n"/>
      <c r="D63" s="14" t="n"/>
      <c r="E63" s="14" t="n"/>
      <c r="F63" s="10" t="n"/>
    </row>
    <row r="64">
      <c r="A64" s="13" t="n"/>
      <c r="B64" s="10" t="n"/>
      <c r="C64" s="14" t="n"/>
      <c r="D64" s="14" t="n"/>
      <c r="E64" s="14" t="n"/>
      <c r="F64" s="10" t="n"/>
    </row>
    <row r="65">
      <c r="A65" s="13" t="n"/>
      <c r="B65" s="10" t="n"/>
      <c r="C65" s="14" t="n"/>
      <c r="D65" s="14" t="n"/>
      <c r="E65" s="14" t="n"/>
      <c r="F65" s="10" t="n"/>
    </row>
    <row r="66">
      <c r="A66" s="13" t="n"/>
      <c r="B66" s="10" t="n"/>
      <c r="C66" s="14" t="n"/>
      <c r="D66" s="14" t="n"/>
      <c r="E66" s="14" t="n"/>
      <c r="F66" s="10" t="n"/>
    </row>
    <row r="67">
      <c r="A67" s="13" t="n"/>
      <c r="B67" s="10" t="n"/>
      <c r="C67" s="14" t="n"/>
      <c r="D67" s="14" t="n"/>
      <c r="E67" s="14" t="n"/>
      <c r="F67" s="10" t="n"/>
    </row>
    <row r="68">
      <c r="A68" s="13" t="n"/>
      <c r="B68" s="10" t="n"/>
      <c r="C68" s="14" t="n"/>
      <c r="D68" s="14" t="n"/>
      <c r="E68" s="14" t="n"/>
      <c r="F68" s="10" t="n"/>
    </row>
    <row r="69">
      <c r="A69" s="13" t="n"/>
      <c r="B69" s="10" t="n"/>
      <c r="C69" s="14" t="n"/>
      <c r="D69" s="14" t="n"/>
      <c r="E69" s="14" t="n"/>
      <c r="F69" s="10" t="n"/>
    </row>
    <row r="70">
      <c r="A70" s="13" t="n"/>
      <c r="B70" s="10" t="n"/>
      <c r="C70" s="14" t="n"/>
      <c r="D70" s="14" t="n"/>
      <c r="E70" s="14" t="n"/>
      <c r="F70" s="10" t="n"/>
    </row>
    <row r="71">
      <c r="A71" s="13" t="n"/>
      <c r="B71" s="10" t="n"/>
      <c r="C71" s="14" t="n"/>
      <c r="D71" s="14" t="n"/>
      <c r="E71" s="14" t="n"/>
      <c r="F71" s="10" t="n"/>
    </row>
    <row r="72">
      <c r="A72" s="13" t="n"/>
      <c r="B72" s="10" t="n"/>
      <c r="C72" s="14" t="n"/>
      <c r="D72" s="14" t="n"/>
      <c r="E72" s="14" t="n"/>
      <c r="F72" s="10" t="n"/>
    </row>
    <row r="73">
      <c r="A73" s="13" t="n"/>
      <c r="B73" s="10" t="n"/>
      <c r="C73" s="14" t="n"/>
      <c r="D73" s="14" t="n"/>
      <c r="E73" s="14" t="n"/>
      <c r="F73" s="10" t="n"/>
    </row>
    <row r="74">
      <c r="A74" s="13" t="n"/>
      <c r="B74" s="10" t="n"/>
      <c r="C74" s="14" t="n"/>
      <c r="D74" s="14" t="n"/>
      <c r="E74" s="14" t="n"/>
      <c r="F74" s="10" t="n"/>
    </row>
    <row r="75">
      <c r="A75" s="13" t="n"/>
      <c r="B75" s="10" t="n"/>
      <c r="C75" s="14" t="n"/>
      <c r="D75" s="14" t="n"/>
      <c r="E75" s="14" t="n"/>
      <c r="F75" s="10" t="n"/>
    </row>
    <row r="76">
      <c r="A76" s="13" t="n"/>
      <c r="B76" s="10" t="n"/>
      <c r="C76" s="14" t="n"/>
      <c r="D76" s="14" t="n"/>
      <c r="E76" s="14" t="n"/>
      <c r="F76" s="10" t="n"/>
    </row>
    <row r="77">
      <c r="A77" s="13" t="n"/>
      <c r="B77" s="10" t="n"/>
      <c r="C77" s="14" t="n"/>
      <c r="D77" s="14" t="n"/>
      <c r="E77" s="14" t="n"/>
      <c r="F77" s="10" t="n"/>
    </row>
    <row r="78">
      <c r="A78" s="13" t="n"/>
      <c r="B78" s="10" t="n"/>
      <c r="C78" s="14" t="n"/>
      <c r="D78" s="14" t="n"/>
      <c r="E78" s="14" t="n"/>
      <c r="F78" s="10" t="n"/>
    </row>
    <row r="79">
      <c r="A79" s="13" t="n"/>
      <c r="B79" s="10" t="n"/>
      <c r="C79" s="14" t="n"/>
      <c r="D79" s="14" t="n"/>
      <c r="E79" s="14" t="n"/>
      <c r="F79" s="10" t="n"/>
    </row>
    <row r="80">
      <c r="A80" s="13" t="n"/>
      <c r="B80" s="10" t="n"/>
      <c r="C80" s="14" t="n"/>
      <c r="D80" s="14" t="n"/>
      <c r="E80" s="14" t="n"/>
      <c r="F80" s="10" t="n"/>
    </row>
    <row r="81">
      <c r="A81" s="13" t="n"/>
      <c r="B81" s="10" t="n"/>
      <c r="C81" s="14" t="n"/>
      <c r="D81" s="14" t="n"/>
      <c r="E81" s="14" t="n"/>
      <c r="F81" s="10" t="n"/>
    </row>
    <row r="82">
      <c r="A82" s="13" t="n"/>
      <c r="B82" s="10" t="n"/>
      <c r="C82" s="14" t="n"/>
      <c r="D82" s="14" t="n"/>
      <c r="E82" s="14" t="n"/>
      <c r="F82" s="10" t="n"/>
    </row>
    <row r="83">
      <c r="A83" s="13" t="n"/>
      <c r="B83" s="10" t="n"/>
      <c r="C83" s="14" t="n"/>
      <c r="D83" s="14" t="n"/>
      <c r="E83" s="14" t="n"/>
      <c r="F83" s="10" t="n"/>
    </row>
    <row r="84">
      <c r="A84" s="13" t="n"/>
      <c r="B84" s="10" t="n"/>
      <c r="C84" s="14" t="n"/>
      <c r="D84" s="14" t="n"/>
      <c r="E84" s="14" t="n"/>
      <c r="F84" s="10" t="n"/>
    </row>
    <row r="85">
      <c r="A85" s="13" t="n"/>
      <c r="B85" s="10" t="n"/>
      <c r="C85" s="14" t="n"/>
      <c r="D85" s="14" t="n"/>
      <c r="E85" s="14" t="n"/>
      <c r="F85" s="10" t="n"/>
    </row>
    <row r="86">
      <c r="A86" s="13" t="n"/>
      <c r="B86" s="10" t="n"/>
      <c r="C86" s="14" t="n"/>
      <c r="D86" s="14" t="n"/>
      <c r="E86" s="14" t="n"/>
      <c r="F86" s="10" t="n"/>
    </row>
    <row r="87">
      <c r="A87" s="13" t="n"/>
      <c r="B87" s="10" t="n"/>
      <c r="C87" s="14" t="n"/>
      <c r="D87" s="14" t="n"/>
      <c r="E87" s="14" t="n"/>
      <c r="F87" s="10" t="n"/>
    </row>
    <row r="88">
      <c r="A88" s="13" t="n"/>
      <c r="B88" s="10" t="n"/>
      <c r="C88" s="14" t="n"/>
      <c r="D88" s="14" t="n"/>
      <c r="E88" s="14" t="n"/>
      <c r="F88" s="10" t="n"/>
    </row>
    <row r="89">
      <c r="A89" s="13" t="n"/>
      <c r="B89" s="10" t="n"/>
      <c r="C89" s="14" t="n"/>
      <c r="D89" s="14" t="n"/>
      <c r="E89" s="14" t="n"/>
      <c r="F89" s="10" t="n"/>
    </row>
    <row r="90">
      <c r="A90" s="13" t="n"/>
      <c r="B90" s="10" t="n"/>
      <c r="C90" s="14" t="n"/>
      <c r="D90" s="14" t="n"/>
      <c r="E90" s="14" t="n"/>
      <c r="F90" s="10" t="n"/>
    </row>
    <row r="91">
      <c r="A91" s="13" t="n"/>
      <c r="B91" s="10" t="n"/>
      <c r="C91" s="14" t="n"/>
      <c r="D91" s="14" t="n"/>
      <c r="E91" s="14" t="n"/>
      <c r="F91" s="10" t="n"/>
    </row>
    <row r="92">
      <c r="A92" s="13" t="n"/>
      <c r="B92" s="10" t="n"/>
      <c r="C92" s="14" t="n"/>
      <c r="D92" s="14" t="n"/>
      <c r="E92" s="14" t="n"/>
      <c r="F92" s="10" t="n"/>
    </row>
    <row r="93">
      <c r="A93" s="13" t="n"/>
      <c r="B93" s="10" t="n"/>
      <c r="C93" s="14" t="n"/>
      <c r="D93" s="14" t="n"/>
      <c r="E93" s="14" t="n"/>
      <c r="F93" s="10" t="n"/>
    </row>
    <row r="94">
      <c r="A94" s="13" t="n"/>
      <c r="B94" s="10" t="n"/>
      <c r="C94" s="14" t="n"/>
      <c r="D94" s="14" t="n"/>
      <c r="E94" s="14" t="n"/>
      <c r="F94" s="10" t="n"/>
    </row>
    <row r="95">
      <c r="A95" s="13" t="n"/>
      <c r="B95" s="10" t="n"/>
      <c r="C95" s="14" t="n"/>
      <c r="D95" s="14" t="n"/>
      <c r="E95" s="14" t="n"/>
      <c r="F95" s="10" t="n"/>
    </row>
    <row r="96">
      <c r="A96" s="13" t="n"/>
      <c r="B96" s="10" t="n"/>
      <c r="C96" s="14" t="n"/>
      <c r="D96" s="14" t="n"/>
      <c r="E96" s="14" t="n"/>
      <c r="F96" s="10" t="n"/>
    </row>
    <row r="97">
      <c r="A97" s="13" t="n"/>
      <c r="B97" s="10" t="n"/>
      <c r="C97" s="14" t="n"/>
      <c r="D97" s="14" t="n"/>
      <c r="E97" s="14" t="n"/>
      <c r="F97" s="10" t="n"/>
    </row>
    <row r="98">
      <c r="A98" s="13" t="n"/>
      <c r="B98" s="10" t="n"/>
      <c r="C98" s="14" t="n"/>
      <c r="D98" s="14" t="n"/>
      <c r="E98" s="14" t="n"/>
      <c r="F98" s="10" t="n"/>
    </row>
    <row r="99">
      <c r="A99" s="13" t="n"/>
      <c r="B99" s="10" t="n"/>
      <c r="C99" s="14" t="n"/>
      <c r="D99" s="14" t="n"/>
      <c r="E99" s="14" t="n"/>
      <c r="F99" s="10" t="n"/>
    </row>
    <row r="100">
      <c r="A100" s="13" t="n"/>
      <c r="B100" s="10" t="n"/>
      <c r="C100" s="14" t="n"/>
      <c r="D100" s="14" t="n"/>
      <c r="E100" s="14" t="n"/>
      <c r="F100" s="10" t="n"/>
    </row>
    <row r="101">
      <c r="A101" s="13" t="n"/>
      <c r="B101" s="10" t="n"/>
      <c r="C101" s="14" t="n"/>
      <c r="D101" s="14" t="n"/>
      <c r="E101" s="14" t="n"/>
      <c r="F101" s="10" t="n"/>
    </row>
    <row r="102">
      <c r="A102" s="13" t="n"/>
      <c r="B102" s="10" t="n"/>
      <c r="C102" s="14" t="n"/>
      <c r="D102" s="14" t="n"/>
      <c r="E102" s="14" t="n"/>
      <c r="F102" s="10" t="n"/>
    </row>
    <row r="103">
      <c r="A103" s="13" t="n"/>
      <c r="B103" s="10" t="n"/>
      <c r="C103" s="14" t="n"/>
      <c r="D103" s="14" t="n"/>
      <c r="E103" s="14" t="n"/>
      <c r="F103" s="10" t="n"/>
    </row>
    <row r="104">
      <c r="A104" s="13" t="n"/>
      <c r="B104" s="10" t="n"/>
      <c r="C104" s="14" t="n"/>
      <c r="D104" s="14" t="n"/>
      <c r="E104" s="14" t="n"/>
      <c r="F104" s="10" t="n"/>
    </row>
    <row r="105">
      <c r="A105" s="13" t="n"/>
      <c r="B105" s="10" t="n"/>
      <c r="C105" s="14" t="n"/>
      <c r="D105" s="14" t="n"/>
      <c r="E105" s="14" t="n"/>
      <c r="F105" s="10" t="n"/>
    </row>
    <row r="106">
      <c r="A106" s="13" t="n"/>
      <c r="B106" s="10" t="n"/>
      <c r="C106" s="14" t="n"/>
      <c r="D106" s="14" t="n"/>
      <c r="E106" s="14" t="n"/>
      <c r="F106" s="10" t="n"/>
    </row>
    <row r="107">
      <c r="A107" s="13" t="n"/>
      <c r="B107" s="10" t="n"/>
      <c r="C107" s="14" t="n"/>
      <c r="D107" s="14" t="n"/>
      <c r="E107" s="14" t="n"/>
      <c r="F107" s="10" t="n"/>
    </row>
    <row r="108">
      <c r="A108" s="13" t="n"/>
      <c r="B108" s="10" t="n"/>
      <c r="C108" s="14" t="n"/>
      <c r="D108" s="14" t="n"/>
      <c r="E108" s="14" t="n"/>
      <c r="F108" s="10" t="n"/>
    </row>
    <row r="109">
      <c r="A109" s="13" t="n"/>
      <c r="B109" s="10" t="n"/>
      <c r="C109" s="14" t="n"/>
      <c r="D109" s="14" t="n"/>
      <c r="E109" s="14" t="n"/>
      <c r="F109" s="10" t="n"/>
    </row>
    <row r="110">
      <c r="A110" s="13" t="n"/>
      <c r="B110" s="10" t="n"/>
      <c r="C110" s="14" t="n"/>
      <c r="D110" s="14" t="n"/>
      <c r="E110" s="14" t="n"/>
      <c r="F110" s="10" t="n"/>
    </row>
    <row r="111">
      <c r="A111" s="13" t="n"/>
      <c r="B111" s="10" t="n"/>
      <c r="C111" s="14" t="n"/>
      <c r="D111" s="14" t="n"/>
      <c r="E111" s="14" t="n"/>
      <c r="F111" s="10" t="n"/>
    </row>
    <row r="112">
      <c r="A112" s="13" t="n"/>
      <c r="B112" s="10" t="n"/>
      <c r="C112" s="14" t="n"/>
      <c r="D112" s="14" t="n"/>
      <c r="E112" s="14" t="n"/>
      <c r="F112" s="10" t="n"/>
    </row>
    <row r="113">
      <c r="A113" s="13" t="n"/>
      <c r="B113" s="10" t="n"/>
      <c r="C113" s="14" t="n"/>
      <c r="D113" s="14" t="n"/>
      <c r="E113" s="14" t="n"/>
      <c r="F113" s="10" t="n"/>
    </row>
    <row r="114">
      <c r="A114" s="13" t="n"/>
      <c r="B114" s="10" t="n"/>
      <c r="C114" s="14" t="n"/>
      <c r="D114" s="14" t="n"/>
      <c r="E114" s="14" t="n"/>
      <c r="F114" s="10" t="n"/>
    </row>
    <row r="115">
      <c r="A115" s="13" t="n"/>
      <c r="B115" s="10" t="n"/>
      <c r="C115" s="14" t="n"/>
      <c r="D115" s="14" t="n"/>
      <c r="E115" s="14" t="n"/>
      <c r="F115" s="10" t="n"/>
    </row>
    <row r="116">
      <c r="A116" s="13" t="n"/>
      <c r="B116" s="10" t="n"/>
      <c r="C116" s="14" t="n"/>
      <c r="D116" s="14" t="n"/>
      <c r="E116" s="14" t="n"/>
      <c r="F116" s="10" t="n"/>
    </row>
    <row r="117">
      <c r="A117" s="13" t="n"/>
      <c r="B117" s="10" t="n"/>
      <c r="C117" s="14" t="n"/>
      <c r="D117" s="14" t="n"/>
      <c r="E117" s="14" t="n"/>
      <c r="F117" s="10" t="n"/>
    </row>
    <row r="118">
      <c r="A118" s="13" t="n"/>
      <c r="B118" s="10" t="n"/>
      <c r="C118" s="14" t="n"/>
      <c r="D118" s="14" t="n"/>
      <c r="E118" s="14" t="n"/>
      <c r="F118" s="10" t="n"/>
    </row>
    <row r="119">
      <c r="A119" s="13" t="n"/>
      <c r="B119" s="10" t="n"/>
      <c r="C119" s="14" t="n"/>
      <c r="D119" s="14" t="n"/>
      <c r="E119" s="14" t="n"/>
      <c r="F119" s="10" t="n"/>
    </row>
    <row r="120">
      <c r="A120" s="13" t="n"/>
      <c r="B120" s="10" t="n"/>
      <c r="C120" s="14" t="n"/>
      <c r="D120" s="14" t="n"/>
      <c r="E120" s="14" t="n"/>
      <c r="F120" s="10" t="n"/>
    </row>
    <row r="121">
      <c r="A121" s="13" t="n"/>
      <c r="B121" s="10" t="n"/>
      <c r="C121" s="14" t="n"/>
      <c r="D121" s="14" t="n"/>
      <c r="E121" s="14" t="n"/>
      <c r="F121" s="10" t="n"/>
    </row>
    <row r="122">
      <c r="A122" s="13" t="n"/>
      <c r="B122" s="10" t="n"/>
      <c r="C122" s="14" t="n"/>
      <c r="D122" s="14" t="n"/>
      <c r="E122" s="14" t="n"/>
      <c r="F122" s="10" t="n"/>
    </row>
    <row r="123">
      <c r="A123" s="13" t="n"/>
      <c r="B123" s="10" t="n"/>
      <c r="C123" s="14" t="n"/>
      <c r="D123" s="14" t="n"/>
      <c r="E123" s="14" t="n"/>
      <c r="F123" s="10" t="n"/>
    </row>
    <row r="124">
      <c r="A124" s="13" t="n"/>
      <c r="B124" s="10" t="n"/>
      <c r="C124" s="14" t="n"/>
      <c r="D124" s="14" t="n"/>
      <c r="E124" s="14" t="n"/>
      <c r="F124" s="10" t="n"/>
    </row>
    <row r="125">
      <c r="A125" s="13" t="n"/>
      <c r="B125" s="10" t="n"/>
      <c r="C125" s="14" t="n"/>
      <c r="D125" s="14" t="n"/>
      <c r="E125" s="14" t="n"/>
      <c r="F125" s="10" t="n"/>
    </row>
    <row r="126">
      <c r="A126" s="13" t="n"/>
      <c r="B126" s="10" t="n"/>
      <c r="C126" s="14" t="n"/>
      <c r="D126" s="14" t="n"/>
      <c r="E126" s="14" t="n"/>
      <c r="F126" s="10" t="n"/>
    </row>
    <row r="127">
      <c r="A127" s="13" t="n"/>
      <c r="B127" s="10" t="n"/>
      <c r="C127" s="14" t="n"/>
      <c r="D127" s="14" t="n"/>
      <c r="E127" s="14" t="n"/>
      <c r="F127" s="10" t="n"/>
    </row>
    <row r="128">
      <c r="A128" s="13" t="n"/>
      <c r="B128" s="10" t="n"/>
      <c r="C128" s="14" t="n"/>
      <c r="D128" s="14" t="n"/>
      <c r="E128" s="14" t="n"/>
      <c r="F128" s="10" t="n"/>
    </row>
    <row r="129">
      <c r="A129" s="13" t="n"/>
      <c r="B129" s="10" t="n"/>
      <c r="C129" s="14" t="n"/>
      <c r="D129" s="14" t="n"/>
      <c r="E129" s="14" t="n"/>
      <c r="F129" s="10" t="n"/>
    </row>
    <row r="130">
      <c r="A130" s="13" t="n"/>
      <c r="B130" s="10" t="n"/>
      <c r="C130" s="14" t="n"/>
      <c r="D130" s="14" t="n"/>
      <c r="E130" s="14" t="n"/>
      <c r="F130" s="10" t="n"/>
    </row>
    <row r="131">
      <c r="A131" s="13" t="n"/>
      <c r="B131" s="10" t="n"/>
      <c r="C131" s="14" t="n"/>
      <c r="D131" s="14" t="n"/>
      <c r="E131" s="14" t="n"/>
      <c r="F131" s="10" t="n"/>
    </row>
    <row r="132">
      <c r="A132" s="13" t="n"/>
      <c r="B132" s="10" t="n"/>
      <c r="C132" s="14" t="n"/>
      <c r="D132" s="14" t="n"/>
      <c r="E132" s="14" t="n"/>
      <c r="F132" s="10" t="n"/>
    </row>
    <row r="133">
      <c r="A133" s="13" t="n"/>
      <c r="B133" s="10" t="n"/>
      <c r="C133" s="14" t="n"/>
      <c r="D133" s="14" t="n"/>
      <c r="E133" s="14" t="n"/>
      <c r="F133" s="10" t="n"/>
    </row>
    <row r="134">
      <c r="A134" s="13" t="n"/>
      <c r="B134" s="10" t="n"/>
      <c r="C134" s="14" t="n"/>
      <c r="D134" s="14" t="n"/>
      <c r="E134" s="14" t="n"/>
      <c r="F134" s="10" t="n"/>
    </row>
    <row r="135">
      <c r="A135" s="13" t="n"/>
      <c r="B135" s="10" t="n"/>
      <c r="C135" s="14" t="n"/>
      <c r="D135" s="14" t="n"/>
      <c r="E135" s="14" t="n"/>
      <c r="F135" s="10" t="n"/>
    </row>
    <row r="136">
      <c r="A136" s="13" t="n"/>
      <c r="B136" s="10" t="n"/>
      <c r="C136" s="14" t="n"/>
      <c r="D136" s="14" t="n"/>
      <c r="E136" s="14" t="n"/>
      <c r="F136" s="10" t="n"/>
    </row>
    <row r="137">
      <c r="A137" s="13" t="n"/>
      <c r="B137" s="10" t="n"/>
      <c r="C137" s="14" t="n"/>
      <c r="D137" s="14" t="n"/>
      <c r="E137" s="14" t="n"/>
      <c r="F137" s="10" t="n"/>
    </row>
    <row r="138">
      <c r="A138" s="13" t="n"/>
      <c r="B138" s="10" t="n"/>
      <c r="C138" s="14" t="n"/>
      <c r="D138" s="14" t="n"/>
      <c r="E138" s="14" t="n"/>
      <c r="F138" s="10" t="n"/>
    </row>
    <row r="139">
      <c r="A139" s="13" t="n"/>
      <c r="B139" s="10" t="n"/>
      <c r="C139" s="14" t="n"/>
      <c r="D139" s="14" t="n"/>
      <c r="E139" s="14" t="n"/>
      <c r="F139" s="10" t="n"/>
    </row>
    <row r="140">
      <c r="A140" s="13" t="n"/>
      <c r="B140" s="10" t="n"/>
      <c r="C140" s="14" t="n"/>
      <c r="D140" s="14" t="n"/>
      <c r="E140" s="14" t="n"/>
      <c r="F140" s="10" t="n"/>
    </row>
    <row r="141">
      <c r="A141" s="13" t="n"/>
      <c r="B141" s="10" t="n"/>
      <c r="C141" s="14" t="n"/>
      <c r="D141" s="14" t="n"/>
      <c r="E141" s="14" t="n"/>
      <c r="F141" s="10" t="n"/>
    </row>
    <row r="142">
      <c r="A142" s="13" t="n"/>
      <c r="B142" s="10" t="n"/>
      <c r="C142" s="14" t="n"/>
      <c r="D142" s="14" t="n"/>
      <c r="E142" s="14" t="n"/>
      <c r="F142" s="10" t="n"/>
    </row>
    <row r="143">
      <c r="A143" s="13" t="n"/>
      <c r="B143" s="10" t="n"/>
      <c r="C143" s="14" t="n"/>
      <c r="D143" s="14" t="n"/>
      <c r="E143" s="14" t="n"/>
      <c r="F143" s="10" t="n"/>
    </row>
    <row r="144">
      <c r="A144" s="13" t="n"/>
      <c r="B144" s="10" t="n"/>
      <c r="C144" s="14" t="n"/>
      <c r="D144" s="14" t="n"/>
      <c r="E144" s="14" t="n"/>
      <c r="F144" s="10" t="n"/>
    </row>
    <row r="145">
      <c r="A145" s="13" t="n"/>
      <c r="B145" s="10" t="n"/>
      <c r="C145" s="14" t="n"/>
      <c r="D145" s="14" t="n"/>
      <c r="E145" s="14" t="n"/>
      <c r="F145" s="10" t="n"/>
    </row>
    <row r="146">
      <c r="A146" s="13" t="n"/>
      <c r="B146" s="10" t="n"/>
      <c r="C146" s="14" t="n"/>
      <c r="D146" s="14" t="n"/>
      <c r="E146" s="14" t="n"/>
      <c r="F146" s="10" t="n"/>
    </row>
    <row r="147">
      <c r="A147" s="13" t="n"/>
      <c r="B147" s="10" t="n"/>
      <c r="C147" s="14" t="n"/>
      <c r="D147" s="14" t="n"/>
      <c r="E147" s="14" t="n"/>
      <c r="F147" s="10" t="n"/>
    </row>
    <row r="148">
      <c r="A148" s="13" t="n"/>
      <c r="B148" s="10" t="n"/>
      <c r="C148" s="14" t="n"/>
      <c r="D148" s="14" t="n"/>
      <c r="E148" s="14" t="n"/>
      <c r="F148" s="10" t="n"/>
    </row>
    <row r="149">
      <c r="A149" s="13" t="n"/>
      <c r="B149" s="10" t="n"/>
      <c r="C149" s="14" t="n"/>
      <c r="D149" s="14" t="n"/>
      <c r="E149" s="14" t="n"/>
      <c r="F149" s="10" t="n"/>
    </row>
    <row r="150">
      <c r="A150" s="13" t="n"/>
      <c r="B150" s="10" t="n"/>
      <c r="C150" s="14" t="n"/>
      <c r="D150" s="14" t="n"/>
      <c r="E150" s="14" t="n"/>
      <c r="F150" s="10" t="n"/>
    </row>
    <row r="151">
      <c r="A151" s="13" t="n"/>
      <c r="B151" s="10" t="n"/>
      <c r="C151" s="14" t="n"/>
      <c r="D151" s="14" t="n"/>
      <c r="E151" s="14" t="n"/>
      <c r="F151" s="10" t="n"/>
    </row>
    <row r="152">
      <c r="A152" s="13" t="n"/>
      <c r="B152" s="10" t="n"/>
      <c r="C152" s="14" t="n"/>
      <c r="D152" s="14" t="n"/>
      <c r="E152" s="14" t="n"/>
      <c r="F152" s="10" t="n"/>
    </row>
    <row r="153">
      <c r="A153" s="13" t="n"/>
      <c r="B153" s="10" t="n"/>
      <c r="C153" s="14" t="n"/>
      <c r="D153" s="14" t="n"/>
      <c r="E153" s="14" t="n"/>
      <c r="F153" s="10" t="n"/>
    </row>
    <row r="154">
      <c r="A154" s="13" t="n"/>
      <c r="B154" s="10" t="n"/>
      <c r="C154" s="14" t="n"/>
      <c r="D154" s="14" t="n"/>
      <c r="E154" s="14" t="n"/>
      <c r="F154" s="10" t="n"/>
    </row>
    <row r="155">
      <c r="A155" s="13" t="n"/>
      <c r="B155" s="10" t="n"/>
      <c r="C155" s="14" t="n"/>
      <c r="D155" s="14" t="n"/>
      <c r="E155" s="14" t="n"/>
      <c r="F155" s="10" t="n"/>
    </row>
    <row r="156">
      <c r="A156" s="13" t="n"/>
      <c r="B156" s="10" t="n"/>
      <c r="C156" s="14" t="n"/>
      <c r="D156" s="14" t="n"/>
      <c r="E156" s="14" t="n"/>
      <c r="F156" s="10" t="n"/>
    </row>
    <row r="157">
      <c r="A157" s="13" t="n"/>
      <c r="B157" s="10" t="n"/>
      <c r="C157" s="14" t="n"/>
      <c r="D157" s="14" t="n"/>
      <c r="E157" s="14" t="n"/>
      <c r="F157" s="10" t="n"/>
    </row>
    <row r="158">
      <c r="A158" s="13" t="n"/>
      <c r="B158" s="10" t="n"/>
      <c r="C158" s="14" t="n"/>
      <c r="D158" s="14" t="n"/>
      <c r="E158" s="14" t="n"/>
      <c r="F158" s="10" t="n"/>
    </row>
    <row r="159">
      <c r="A159" s="13" t="n"/>
      <c r="B159" s="10" t="n"/>
      <c r="C159" s="14" t="n"/>
      <c r="D159" s="14" t="n"/>
      <c r="E159" s="14" t="n"/>
      <c r="F159" s="10" t="n"/>
    </row>
    <row r="160">
      <c r="A160" s="13" t="n"/>
      <c r="B160" s="10" t="n"/>
      <c r="C160" s="14" t="n"/>
      <c r="D160" s="14" t="n"/>
      <c r="E160" s="14" t="n"/>
      <c r="F160" s="10" t="n"/>
    </row>
    <row r="161">
      <c r="A161" s="13" t="n"/>
      <c r="B161" s="10" t="n"/>
      <c r="C161" s="14" t="n"/>
      <c r="D161" s="14" t="n"/>
      <c r="E161" s="14" t="n"/>
      <c r="F161" s="10" t="n"/>
    </row>
    <row r="162">
      <c r="A162" s="13" t="n"/>
      <c r="B162" s="10" t="n"/>
      <c r="C162" s="14" t="n"/>
      <c r="D162" s="14" t="n"/>
      <c r="E162" s="14" t="n"/>
      <c r="F162" s="10" t="n"/>
    </row>
    <row r="163">
      <c r="A163" s="13" t="n"/>
      <c r="B163" s="10" t="n"/>
      <c r="C163" s="14" t="n"/>
      <c r="D163" s="14" t="n"/>
      <c r="E163" s="14" t="n"/>
      <c r="F163" s="10" t="n"/>
    </row>
    <row r="164">
      <c r="A164" s="13" t="n"/>
      <c r="B164" s="10" t="n"/>
      <c r="C164" s="14" t="n"/>
      <c r="D164" s="14" t="n"/>
      <c r="E164" s="14" t="n"/>
      <c r="F164" s="10" t="n"/>
    </row>
    <row r="165">
      <c r="A165" s="13" t="n"/>
      <c r="B165" s="10" t="n"/>
      <c r="C165" s="14" t="n"/>
      <c r="D165" s="14" t="n"/>
      <c r="E165" s="14" t="n"/>
      <c r="F165" s="10" t="n"/>
    </row>
    <row r="166">
      <c r="A166" s="13" t="n"/>
      <c r="B166" s="10" t="n"/>
      <c r="C166" s="14" t="n"/>
      <c r="D166" s="14" t="n"/>
      <c r="E166" s="14" t="n"/>
      <c r="F166" s="10" t="n"/>
    </row>
    <row r="167">
      <c r="A167" s="13" t="n"/>
      <c r="B167" s="10" t="n"/>
      <c r="C167" s="14" t="n"/>
      <c r="D167" s="14" t="n"/>
      <c r="E167" s="14" t="n"/>
      <c r="F167" s="10" t="n"/>
    </row>
    <row r="168">
      <c r="A168" s="13" t="n"/>
      <c r="B168" s="10" t="n"/>
      <c r="C168" s="14" t="n"/>
      <c r="D168" s="14" t="n"/>
      <c r="E168" s="14" t="n"/>
      <c r="F168" s="10" t="n"/>
    </row>
    <row r="169">
      <c r="A169" s="13" t="n"/>
      <c r="B169" s="10" t="n"/>
      <c r="C169" s="14" t="n"/>
      <c r="D169" s="14" t="n"/>
      <c r="E169" s="14" t="n"/>
      <c r="F169" s="10" t="n"/>
    </row>
    <row r="170">
      <c r="A170" s="13" t="n"/>
      <c r="B170" s="10" t="n"/>
      <c r="C170" s="14" t="n"/>
      <c r="D170" s="14" t="n"/>
      <c r="E170" s="14" t="n"/>
      <c r="F170" s="10" t="n"/>
    </row>
    <row r="171">
      <c r="A171" s="13" t="n"/>
      <c r="B171" s="10" t="n"/>
      <c r="C171" s="14" t="n"/>
      <c r="D171" s="14" t="n"/>
      <c r="E171" s="14" t="n"/>
      <c r="F171" s="10" t="n"/>
    </row>
    <row r="172">
      <c r="A172" s="13" t="n"/>
      <c r="B172" s="10" t="n"/>
      <c r="C172" s="14" t="n"/>
      <c r="D172" s="14" t="n"/>
      <c r="E172" s="14" t="n"/>
      <c r="F172" s="10" t="n"/>
    </row>
    <row r="173">
      <c r="A173" s="13" t="n"/>
      <c r="B173" s="10" t="n"/>
      <c r="C173" s="14" t="n"/>
      <c r="D173" s="14" t="n"/>
      <c r="E173" s="14" t="n"/>
      <c r="F173" s="10" t="n"/>
    </row>
    <row r="174">
      <c r="A174" s="13" t="n"/>
      <c r="B174" s="10" t="n"/>
      <c r="C174" s="14" t="n"/>
      <c r="D174" s="14" t="n"/>
      <c r="E174" s="14" t="n"/>
      <c r="F174" s="10" t="n"/>
    </row>
    <row r="175">
      <c r="A175" s="13" t="n"/>
      <c r="B175" s="10" t="n"/>
      <c r="C175" s="14" t="n"/>
      <c r="D175" s="14" t="n"/>
      <c r="E175" s="14" t="n"/>
      <c r="F175" s="10" t="n"/>
    </row>
    <row r="176">
      <c r="A176" s="13" t="n"/>
      <c r="B176" s="10" t="n"/>
      <c r="C176" s="14" t="n"/>
      <c r="D176" s="14" t="n"/>
      <c r="E176" s="14" t="n"/>
      <c r="F176" s="10" t="n"/>
    </row>
    <row r="177">
      <c r="A177" s="13" t="n"/>
      <c r="B177" s="10" t="n"/>
      <c r="C177" s="14" t="n"/>
      <c r="D177" s="14" t="n"/>
      <c r="E177" s="14" t="n"/>
      <c r="F177" s="10" t="n"/>
    </row>
    <row r="178">
      <c r="A178" s="13" t="n"/>
      <c r="B178" s="10" t="n"/>
      <c r="C178" s="14" t="n"/>
      <c r="D178" s="14" t="n"/>
      <c r="E178" s="14" t="n"/>
      <c r="F178" s="10" t="n"/>
    </row>
    <row r="179">
      <c r="A179" s="13" t="n"/>
      <c r="B179" s="10" t="n"/>
      <c r="C179" s="14" t="n"/>
      <c r="D179" s="14" t="n"/>
      <c r="E179" s="14" t="n"/>
      <c r="F179" s="10" t="n"/>
    </row>
    <row r="180">
      <c r="A180" s="13" t="n"/>
      <c r="B180" s="10" t="n"/>
      <c r="C180" s="14" t="n"/>
      <c r="D180" s="14" t="n"/>
      <c r="E180" s="14" t="n"/>
      <c r="F180" s="10" t="n"/>
    </row>
    <row r="181">
      <c r="A181" s="13" t="n"/>
      <c r="B181" s="10" t="n"/>
      <c r="C181" s="14" t="n"/>
      <c r="D181" s="14" t="n"/>
      <c r="E181" s="14" t="n"/>
      <c r="F181" s="10" t="n"/>
    </row>
    <row r="182">
      <c r="A182" s="13" t="n"/>
      <c r="B182" s="10" t="n"/>
      <c r="C182" s="14" t="n"/>
      <c r="D182" s="14" t="n"/>
      <c r="E182" s="14" t="n"/>
      <c r="F182" s="10" t="n"/>
    </row>
    <row r="183">
      <c r="A183" s="13" t="n"/>
      <c r="B183" s="10" t="n"/>
      <c r="C183" s="14" t="n"/>
      <c r="D183" s="14" t="n"/>
      <c r="E183" s="14" t="n"/>
      <c r="F183" s="10" t="n"/>
    </row>
    <row r="184">
      <c r="A184" s="13" t="n"/>
      <c r="B184" s="10" t="n"/>
      <c r="C184" s="14" t="n"/>
      <c r="D184" s="14" t="n"/>
      <c r="E184" s="14" t="n"/>
      <c r="F184" s="10" t="n"/>
    </row>
    <row r="185">
      <c r="A185" s="13" t="n"/>
      <c r="B185" s="10" t="n"/>
      <c r="C185" s="14" t="n"/>
      <c r="D185" s="14" t="n"/>
      <c r="E185" s="14" t="n"/>
      <c r="F185" s="10" t="n"/>
    </row>
    <row r="186">
      <c r="A186" s="13" t="n"/>
      <c r="B186" s="10" t="n"/>
      <c r="C186" s="14" t="n"/>
      <c r="D186" s="14" t="n"/>
      <c r="E186" s="14" t="n"/>
      <c r="F186" s="10" t="n"/>
    </row>
    <row r="187">
      <c r="A187" s="13" t="n"/>
      <c r="B187" s="10" t="n"/>
      <c r="C187" s="14" t="n"/>
      <c r="D187" s="14" t="n"/>
      <c r="E187" s="14" t="n"/>
      <c r="F187" s="10" t="n"/>
    </row>
    <row r="188">
      <c r="A188" s="13" t="n"/>
      <c r="B188" s="10" t="n"/>
      <c r="C188" s="14" t="n"/>
      <c r="D188" s="14" t="n"/>
      <c r="E188" s="14" t="n"/>
      <c r="F188" s="10" t="n"/>
    </row>
    <row r="189">
      <c r="A189" s="13" t="n"/>
      <c r="B189" s="10" t="n"/>
      <c r="C189" s="14" t="n"/>
      <c r="D189" s="14" t="n"/>
      <c r="E189" s="14" t="n"/>
      <c r="F189" s="10" t="n"/>
    </row>
    <row r="190">
      <c r="A190" s="13" t="n"/>
      <c r="B190" s="10" t="n"/>
      <c r="C190" s="14" t="n"/>
      <c r="D190" s="14" t="n"/>
      <c r="E190" s="14" t="n"/>
      <c r="F190" s="10" t="n"/>
    </row>
    <row r="191">
      <c r="A191" s="13" t="n"/>
      <c r="B191" s="10" t="n"/>
      <c r="C191" s="14" t="n"/>
      <c r="D191" s="14" t="n"/>
      <c r="E191" s="14" t="n"/>
      <c r="F191" s="10" t="n"/>
    </row>
    <row r="192">
      <c r="A192" s="13" t="n"/>
      <c r="B192" s="10" t="n"/>
      <c r="C192" s="14" t="n"/>
      <c r="D192" s="14" t="n"/>
      <c r="E192" s="14" t="n"/>
      <c r="F192" s="10" t="n"/>
    </row>
    <row r="193">
      <c r="A193" s="13" t="n"/>
      <c r="B193" s="10" t="n"/>
      <c r="C193" s="14" t="n"/>
      <c r="D193" s="14" t="n"/>
      <c r="E193" s="14" t="n"/>
      <c r="F193" s="10" t="n"/>
    </row>
    <row r="194">
      <c r="A194" s="13" t="n"/>
      <c r="B194" s="10" t="n"/>
      <c r="C194" s="14" t="n"/>
      <c r="D194" s="14" t="n"/>
      <c r="E194" s="14" t="n"/>
      <c r="F194" s="10" t="n"/>
    </row>
    <row r="195">
      <c r="A195" s="13" t="n"/>
      <c r="B195" s="10" t="n"/>
      <c r="C195" s="14" t="n"/>
      <c r="D195" s="14" t="n"/>
      <c r="E195" s="14" t="n"/>
      <c r="F195" s="10" t="n"/>
    </row>
    <row r="196">
      <c r="A196" s="13" t="n"/>
      <c r="B196" s="10" t="n"/>
      <c r="C196" s="14" t="n"/>
      <c r="D196" s="14" t="n"/>
      <c r="E196" s="14" t="n"/>
      <c r="F196" s="10" t="n"/>
    </row>
    <row r="197">
      <c r="A197" s="13" t="n"/>
      <c r="B197" s="10" t="n"/>
      <c r="C197" s="14" t="n"/>
      <c r="D197" s="14" t="n"/>
      <c r="E197" s="14" t="n"/>
      <c r="F197" s="10" t="n"/>
    </row>
    <row r="198">
      <c r="A198" s="13" t="n"/>
      <c r="B198" s="10" t="n"/>
      <c r="C198" s="14" t="n"/>
      <c r="D198" s="14" t="n"/>
      <c r="E198" s="14" t="n"/>
      <c r="F198" s="10" t="n"/>
    </row>
    <row r="199">
      <c r="A199" s="13" t="n"/>
      <c r="B199" s="10" t="n"/>
      <c r="C199" s="14" t="n"/>
      <c r="D199" s="14" t="n"/>
      <c r="E199" s="14" t="n"/>
      <c r="F199" s="10" t="n"/>
    </row>
    <row r="200">
      <c r="A200" s="13" t="n"/>
      <c r="B200" s="10" t="n"/>
      <c r="C200" s="14" t="n"/>
      <c r="D200" s="14" t="n"/>
      <c r="E200" s="14" t="n"/>
      <c r="F200" s="10" t="n"/>
    </row>
    <row r="201">
      <c r="A201" s="13" t="n"/>
      <c r="B201" s="10" t="n"/>
      <c r="C201" s="14" t="n"/>
      <c r="D201" s="14" t="n"/>
      <c r="E201" s="14" t="n"/>
      <c r="F201" s="10" t="n"/>
    </row>
    <row r="202">
      <c r="A202" s="13" t="n"/>
      <c r="B202" s="10" t="n"/>
      <c r="C202" s="14" t="n"/>
      <c r="D202" s="14" t="n"/>
      <c r="E202" s="14" t="n"/>
      <c r="F202" s="10" t="n"/>
    </row>
    <row r="203">
      <c r="A203" s="13" t="n"/>
      <c r="B203" s="10" t="n"/>
      <c r="C203" s="14" t="n"/>
      <c r="D203" s="14" t="n"/>
      <c r="E203" s="14" t="n"/>
      <c r="F203" s="10" t="n"/>
    </row>
    <row r="204">
      <c r="A204" s="13" t="n"/>
      <c r="B204" s="10" t="n"/>
      <c r="C204" s="14" t="n"/>
      <c r="D204" s="14" t="n"/>
      <c r="E204" s="14" t="n"/>
      <c r="F204" s="10" t="n"/>
    </row>
    <row r="205">
      <c r="A205" s="13" t="n"/>
      <c r="B205" s="10" t="n"/>
      <c r="C205" s="14" t="n"/>
      <c r="D205" s="14" t="n"/>
      <c r="E205" s="14" t="n"/>
      <c r="F205" s="10" t="n"/>
    </row>
    <row r="206">
      <c r="A206" s="13" t="n"/>
      <c r="B206" s="10" t="n"/>
      <c r="C206" s="14" t="n"/>
      <c r="D206" s="14" t="n"/>
      <c r="E206" s="14" t="n"/>
      <c r="F206" s="10" t="n"/>
    </row>
    <row r="207">
      <c r="A207" s="13" t="n"/>
      <c r="B207" s="10" t="n"/>
      <c r="C207" s="14" t="n"/>
      <c r="D207" s="14" t="n"/>
      <c r="E207" s="14" t="n"/>
      <c r="F207" s="10" t="n"/>
    </row>
    <row r="208">
      <c r="A208" s="13" t="n"/>
      <c r="B208" s="10" t="n"/>
      <c r="C208" s="14" t="n"/>
      <c r="D208" s="14" t="n"/>
      <c r="E208" s="14" t="n"/>
      <c r="F208" s="10" t="n"/>
    </row>
    <row r="209">
      <c r="A209" s="13" t="n"/>
      <c r="B209" s="10" t="n"/>
      <c r="C209" s="14" t="n"/>
      <c r="D209" s="14" t="n"/>
      <c r="E209" s="14" t="n"/>
      <c r="F209" s="10" t="n"/>
    </row>
    <row r="210">
      <c r="A210" s="13" t="n"/>
      <c r="B210" s="10" t="n"/>
      <c r="C210" s="14" t="n"/>
      <c r="D210" s="14" t="n"/>
      <c r="E210" s="14" t="n"/>
      <c r="F210" s="10" t="n"/>
    </row>
    <row r="211">
      <c r="A211" s="13" t="n"/>
      <c r="B211" s="10" t="n"/>
      <c r="C211" s="14" t="n"/>
      <c r="D211" s="14" t="n"/>
      <c r="E211" s="14" t="n"/>
      <c r="F211" s="10" t="n"/>
    </row>
    <row r="212">
      <c r="A212" s="13" t="n"/>
      <c r="B212" s="10" t="n"/>
      <c r="C212" s="14" t="n"/>
      <c r="D212" s="14" t="n"/>
      <c r="E212" s="14" t="n"/>
      <c r="F212" s="10" t="n"/>
    </row>
    <row r="213">
      <c r="A213" s="13" t="n"/>
      <c r="B213" s="10" t="n"/>
      <c r="C213" s="14" t="n"/>
      <c r="D213" s="14" t="n"/>
      <c r="E213" s="14" t="n"/>
      <c r="F213" s="10" t="n"/>
    </row>
    <row r="214">
      <c r="A214" s="13" t="n"/>
      <c r="B214" s="10" t="n"/>
      <c r="C214" s="14" t="n"/>
      <c r="D214" s="14" t="n"/>
      <c r="E214" s="14" t="n"/>
      <c r="F214" s="10" t="n"/>
    </row>
    <row r="215">
      <c r="A215" s="13" t="n"/>
      <c r="B215" s="10" t="n"/>
      <c r="C215" s="14" t="n"/>
      <c r="D215" s="14" t="n"/>
      <c r="E215" s="14" t="n"/>
      <c r="F215" s="10" t="n"/>
    </row>
    <row r="216">
      <c r="A216" s="13" t="n"/>
      <c r="B216" s="10" t="n"/>
      <c r="C216" s="14" t="n"/>
      <c r="D216" s="14" t="n"/>
      <c r="E216" s="14" t="n"/>
      <c r="F216" s="10" t="n"/>
    </row>
    <row r="217">
      <c r="A217" s="13" t="n"/>
      <c r="B217" s="10" t="n"/>
      <c r="C217" s="14" t="n"/>
      <c r="D217" s="14" t="n"/>
      <c r="E217" s="14" t="n"/>
      <c r="F217" s="10" t="n"/>
    </row>
    <row r="218">
      <c r="A218" s="13" t="n"/>
      <c r="B218" s="10" t="n"/>
      <c r="C218" s="14" t="n"/>
      <c r="D218" s="14" t="n"/>
      <c r="E218" s="14" t="n"/>
      <c r="F218" s="10" t="n"/>
    </row>
    <row r="219">
      <c r="A219" s="13" t="n"/>
      <c r="B219" s="10" t="n"/>
      <c r="C219" s="14" t="n"/>
      <c r="D219" s="14" t="n"/>
      <c r="E219" s="14" t="n"/>
      <c r="F219" s="10" t="n"/>
    </row>
    <row r="220">
      <c r="A220" s="13" t="n"/>
      <c r="B220" s="10" t="n"/>
      <c r="C220" s="14" t="n"/>
      <c r="D220" s="14" t="n"/>
      <c r="E220" s="14" t="n"/>
      <c r="F220" s="10" t="n"/>
    </row>
    <row r="221">
      <c r="A221" s="13" t="n"/>
      <c r="B221" s="10" t="n"/>
      <c r="C221" s="14" t="n"/>
      <c r="D221" s="14" t="n"/>
      <c r="E221" s="14" t="n"/>
      <c r="F221" s="10" t="n"/>
    </row>
    <row r="222">
      <c r="A222" s="13" t="n"/>
      <c r="B222" s="10" t="n"/>
      <c r="C222" s="14" t="n"/>
      <c r="D222" s="14" t="n"/>
      <c r="E222" s="14" t="n"/>
      <c r="F222" s="10" t="n"/>
    </row>
    <row r="223">
      <c r="A223" s="13" t="n"/>
      <c r="B223" s="10" t="n"/>
      <c r="C223" s="14" t="n"/>
      <c r="D223" s="14" t="n"/>
      <c r="E223" s="14" t="n"/>
      <c r="F223" s="10" t="n"/>
    </row>
    <row r="224">
      <c r="A224" s="13" t="n"/>
      <c r="B224" s="10" t="n"/>
      <c r="C224" s="14" t="n"/>
      <c r="D224" s="14" t="n"/>
      <c r="E224" s="14" t="n"/>
      <c r="F224" s="10" t="n"/>
    </row>
    <row r="225">
      <c r="A225" s="13" t="n"/>
      <c r="B225" s="10" t="n"/>
      <c r="C225" s="14" t="n"/>
      <c r="D225" s="14" t="n"/>
      <c r="E225" s="14" t="n"/>
      <c r="F225" s="10" t="n"/>
    </row>
    <row r="226">
      <c r="A226" s="13" t="n"/>
      <c r="B226" s="10" t="n"/>
      <c r="C226" s="14" t="n"/>
      <c r="D226" s="14" t="n"/>
      <c r="E226" s="14" t="n"/>
      <c r="F226" s="10" t="n"/>
    </row>
    <row r="227">
      <c r="A227" s="13" t="n"/>
      <c r="B227" s="10" t="n"/>
      <c r="C227" s="14" t="n"/>
      <c r="D227" s="14" t="n"/>
      <c r="E227" s="14" t="n"/>
      <c r="F227" s="10" t="n"/>
    </row>
    <row r="228">
      <c r="A228" s="13" t="n"/>
      <c r="B228" s="10" t="n"/>
      <c r="C228" s="14" t="n"/>
      <c r="D228" s="14" t="n"/>
      <c r="E228" s="14" t="n"/>
      <c r="F228" s="10" t="n"/>
    </row>
    <row r="229">
      <c r="A229" s="13" t="n"/>
      <c r="B229" s="10" t="n"/>
      <c r="C229" s="14" t="n"/>
      <c r="D229" s="14" t="n"/>
      <c r="E229" s="14" t="n"/>
      <c r="F229" s="10" t="n"/>
    </row>
    <row r="230">
      <c r="A230" s="13" t="n"/>
      <c r="B230" s="10" t="n"/>
      <c r="C230" s="14" t="n"/>
      <c r="D230" s="14" t="n"/>
      <c r="E230" s="14" t="n"/>
      <c r="F230" s="10" t="n"/>
    </row>
    <row r="231">
      <c r="A231" s="13" t="n"/>
      <c r="B231" s="10" t="n"/>
      <c r="C231" s="14" t="n"/>
      <c r="D231" s="14" t="n"/>
      <c r="E231" s="14" t="n"/>
      <c r="F231" s="10" t="n"/>
    </row>
    <row r="232">
      <c r="A232" s="13" t="n"/>
      <c r="B232" s="10" t="n"/>
      <c r="C232" s="14" t="n"/>
      <c r="D232" s="14" t="n"/>
      <c r="E232" s="14" t="n"/>
      <c r="F232" s="10" t="n"/>
    </row>
    <row r="233">
      <c r="A233" s="13" t="n"/>
      <c r="B233" s="10" t="n"/>
      <c r="C233" s="14" t="n"/>
      <c r="D233" s="14" t="n"/>
      <c r="E233" s="14" t="n"/>
      <c r="F233" s="10" t="n"/>
    </row>
    <row r="234">
      <c r="A234" s="13" t="n"/>
      <c r="B234" s="10" t="n"/>
      <c r="C234" s="14" t="n"/>
      <c r="D234" s="14" t="n"/>
      <c r="E234" s="14" t="n"/>
      <c r="F234" s="10" t="n"/>
    </row>
    <row r="235">
      <c r="A235" s="13" t="n"/>
      <c r="B235" s="10" t="n"/>
      <c r="C235" s="14" t="n"/>
      <c r="D235" s="14" t="n"/>
      <c r="E235" s="14" t="n"/>
      <c r="F235" s="10" t="n"/>
    </row>
    <row r="236">
      <c r="A236" s="13" t="n"/>
      <c r="B236" s="10" t="n"/>
      <c r="C236" s="14" t="n"/>
      <c r="D236" s="14" t="n"/>
      <c r="E236" s="14" t="n"/>
      <c r="F236" s="10" t="n"/>
    </row>
    <row r="237">
      <c r="A237" s="13" t="n"/>
      <c r="B237" s="10" t="n"/>
      <c r="C237" s="14" t="n"/>
      <c r="D237" s="14" t="n"/>
      <c r="E237" s="14" t="n"/>
      <c r="F237" s="10" t="n"/>
    </row>
    <row r="238">
      <c r="A238" s="13" t="n"/>
      <c r="B238" s="10" t="n"/>
      <c r="C238" s="14" t="n"/>
      <c r="D238" s="14" t="n"/>
      <c r="E238" s="14" t="n"/>
      <c r="F238" s="10" t="n"/>
    </row>
    <row r="239">
      <c r="A239" s="13" t="n"/>
      <c r="B239" s="10" t="n"/>
      <c r="C239" s="14" t="n"/>
      <c r="D239" s="14" t="n"/>
      <c r="E239" s="14" t="n"/>
      <c r="F239" s="10" t="n"/>
    </row>
    <row r="240">
      <c r="A240" s="13" t="n"/>
      <c r="B240" s="10" t="n"/>
      <c r="C240" s="14" t="n"/>
      <c r="D240" s="14" t="n"/>
      <c r="E240" s="14" t="n"/>
      <c r="F240" s="10" t="n"/>
    </row>
    <row r="241">
      <c r="A241" s="13" t="n"/>
      <c r="B241" s="10" t="n"/>
      <c r="C241" s="14" t="n"/>
      <c r="D241" s="14" t="n"/>
      <c r="E241" s="14" t="n"/>
      <c r="F241" s="10" t="n"/>
    </row>
    <row r="242">
      <c r="A242" s="13" t="n"/>
      <c r="B242" s="10" t="n"/>
      <c r="C242" s="14" t="n"/>
      <c r="D242" s="14" t="n"/>
      <c r="E242" s="14" t="n"/>
      <c r="F242" s="10" t="n"/>
    </row>
    <row r="243">
      <c r="A243" s="13" t="n"/>
      <c r="B243" s="10" t="n"/>
      <c r="C243" s="14" t="n"/>
      <c r="D243" s="14" t="n"/>
      <c r="E243" s="14" t="n"/>
      <c r="F243" s="10" t="n"/>
    </row>
    <row r="244">
      <c r="A244" s="13" t="n"/>
      <c r="B244" s="10" t="n"/>
      <c r="C244" s="14" t="n"/>
      <c r="D244" s="14" t="n"/>
      <c r="E244" s="14" t="n"/>
      <c r="F244" s="10" t="n"/>
    </row>
    <row r="245">
      <c r="A245" s="13" t="n"/>
      <c r="B245" s="10" t="n"/>
      <c r="C245" s="14" t="n"/>
      <c r="D245" s="14" t="n"/>
      <c r="E245" s="14" t="n"/>
      <c r="F245" s="10" t="n"/>
    </row>
    <row r="246">
      <c r="A246" s="13" t="n"/>
      <c r="B246" s="10" t="n"/>
      <c r="C246" s="14" t="n"/>
      <c r="D246" s="14" t="n"/>
      <c r="E246" s="14" t="n"/>
      <c r="F246" s="10" t="n"/>
    </row>
    <row r="247">
      <c r="A247" s="13" t="n"/>
      <c r="B247" s="10" t="n"/>
      <c r="C247" s="14" t="n"/>
      <c r="D247" s="14" t="n"/>
      <c r="E247" s="14" t="n"/>
      <c r="F247" s="10" t="n"/>
    </row>
    <row r="248">
      <c r="A248" s="13" t="n"/>
      <c r="B248" s="10" t="n"/>
      <c r="C248" s="14" t="n"/>
      <c r="D248" s="14" t="n"/>
      <c r="E248" s="14" t="n"/>
      <c r="F248" s="10" t="n"/>
    </row>
    <row r="249">
      <c r="A249" s="13" t="n"/>
      <c r="B249" s="10" t="n"/>
      <c r="C249" s="14" t="n"/>
      <c r="D249" s="14" t="n"/>
      <c r="E249" s="14" t="n"/>
      <c r="F249" s="10" t="n"/>
    </row>
    <row r="250">
      <c r="A250" s="13" t="n"/>
      <c r="B250" s="10" t="n"/>
      <c r="C250" s="14" t="n"/>
      <c r="D250" s="14" t="n"/>
      <c r="E250" s="14" t="n"/>
      <c r="F250" s="10" t="n"/>
    </row>
    <row r="251">
      <c r="A251" s="13" t="n"/>
      <c r="B251" s="10" t="n"/>
      <c r="C251" s="14" t="n"/>
      <c r="D251" s="14" t="n"/>
      <c r="E251" s="14" t="n"/>
      <c r="F251" s="10" t="n"/>
    </row>
    <row r="252">
      <c r="A252" s="13" t="n"/>
      <c r="B252" s="10" t="n"/>
      <c r="C252" s="14" t="n"/>
      <c r="D252" s="14" t="n"/>
      <c r="E252" s="14" t="n"/>
      <c r="F252" s="10" t="n"/>
    </row>
    <row r="253">
      <c r="A253" s="13" t="n"/>
      <c r="B253" s="10" t="n"/>
      <c r="C253" s="14" t="n"/>
      <c r="D253" s="14" t="n"/>
      <c r="E253" s="14" t="n"/>
      <c r="F253" s="10" t="n"/>
    </row>
    <row r="254">
      <c r="A254" s="13" t="n"/>
      <c r="B254" s="10" t="n"/>
      <c r="C254" s="14" t="n"/>
      <c r="D254" s="14" t="n"/>
      <c r="E254" s="14" t="n"/>
      <c r="F254" s="10" t="n"/>
    </row>
    <row r="255">
      <c r="A255" s="13" t="n"/>
      <c r="B255" s="10" t="n"/>
      <c r="C255" s="14" t="n"/>
      <c r="D255" s="14" t="n"/>
      <c r="E255" s="14" t="n"/>
      <c r="F255" s="10" t="n"/>
    </row>
    <row r="256">
      <c r="A256" s="13" t="n"/>
      <c r="B256" s="10" t="n"/>
      <c r="C256" s="14" t="n"/>
      <c r="D256" s="14" t="n"/>
      <c r="E256" s="14" t="n"/>
      <c r="F256" s="10" t="n"/>
    </row>
    <row r="257">
      <c r="A257" s="13" t="n"/>
      <c r="B257" s="10" t="n"/>
      <c r="C257" s="14" t="n"/>
      <c r="D257" s="14" t="n"/>
      <c r="E257" s="14" t="n"/>
      <c r="F257" s="10" t="n"/>
    </row>
    <row r="258">
      <c r="A258" s="13" t="n"/>
      <c r="B258" s="10" t="n"/>
      <c r="C258" s="14" t="n"/>
      <c r="D258" s="14" t="n"/>
      <c r="E258" s="14" t="n"/>
      <c r="F258" s="10" t="n"/>
    </row>
    <row r="259">
      <c r="A259" s="13" t="n"/>
      <c r="B259" s="10" t="n"/>
      <c r="C259" s="14" t="n"/>
      <c r="D259" s="14" t="n"/>
      <c r="E259" s="14" t="n"/>
      <c r="F259" s="10" t="n"/>
    </row>
    <row r="260">
      <c r="A260" s="13" t="n"/>
      <c r="B260" s="10" t="n"/>
      <c r="C260" s="14" t="n"/>
      <c r="D260" s="14" t="n"/>
      <c r="E260" s="14" t="n"/>
      <c r="F260" s="10" t="n"/>
    </row>
    <row r="261">
      <c r="A261" s="13" t="n"/>
      <c r="B261" s="10" t="n"/>
      <c r="C261" s="14" t="n"/>
      <c r="D261" s="14" t="n"/>
      <c r="E261" s="14" t="n"/>
      <c r="F261" s="10" t="n"/>
    </row>
    <row r="262">
      <c r="A262" s="13" t="n"/>
      <c r="B262" s="10" t="n"/>
      <c r="C262" s="14" t="n"/>
      <c r="D262" s="14" t="n"/>
      <c r="E262" s="14" t="n"/>
      <c r="F262" s="10" t="n"/>
    </row>
    <row r="263">
      <c r="A263" s="13" t="n"/>
      <c r="B263" s="10" t="n"/>
      <c r="C263" s="14" t="n"/>
      <c r="D263" s="14" t="n"/>
      <c r="E263" s="14" t="n"/>
      <c r="F263" s="10" t="n"/>
    </row>
    <row r="264">
      <c r="A264" s="13" t="n"/>
      <c r="B264" s="10" t="n"/>
      <c r="C264" s="14" t="n"/>
      <c r="D264" s="14" t="n"/>
      <c r="E264" s="14" t="n"/>
      <c r="F264" s="10" t="n"/>
    </row>
    <row r="265">
      <c r="A265" s="13" t="n"/>
      <c r="B265" s="10" t="n"/>
      <c r="C265" s="14" t="n"/>
      <c r="D265" s="14" t="n"/>
      <c r="E265" s="14" t="n"/>
      <c r="F265" s="10" t="n"/>
    </row>
    <row r="266">
      <c r="A266" s="13" t="n"/>
      <c r="B266" s="10" t="n"/>
      <c r="C266" s="14" t="n"/>
      <c r="D266" s="14" t="n"/>
      <c r="E266" s="14" t="n"/>
      <c r="F266" s="10" t="n"/>
    </row>
    <row r="267">
      <c r="A267" s="13" t="n"/>
      <c r="B267" s="10" t="n"/>
      <c r="C267" s="14" t="n"/>
      <c r="D267" s="14" t="n"/>
      <c r="E267" s="14" t="n"/>
      <c r="F267" s="10" t="n"/>
    </row>
    <row r="268">
      <c r="A268" s="13" t="n"/>
      <c r="B268" s="10" t="n"/>
      <c r="C268" s="14" t="n"/>
      <c r="D268" s="14" t="n"/>
      <c r="E268" s="14" t="n"/>
      <c r="F268" s="10" t="n"/>
    </row>
    <row r="269">
      <c r="A269" s="13" t="n"/>
      <c r="B269" s="10" t="n"/>
      <c r="C269" s="14" t="n"/>
      <c r="D269" s="14" t="n"/>
      <c r="E269" s="14" t="n"/>
      <c r="F269" s="10" t="n"/>
    </row>
    <row r="270">
      <c r="A270" s="13" t="n"/>
      <c r="B270" s="10" t="n"/>
      <c r="C270" s="14" t="n"/>
      <c r="D270" s="14" t="n"/>
      <c r="E270" s="14" t="n"/>
      <c r="F270" s="10" t="n"/>
    </row>
    <row r="271">
      <c r="A271" s="13" t="n"/>
      <c r="B271" s="10" t="n"/>
      <c r="C271" s="14" t="n"/>
      <c r="D271" s="14" t="n"/>
      <c r="E271" s="14" t="n"/>
      <c r="F271" s="10" t="n"/>
    </row>
    <row r="272">
      <c r="A272" s="13" t="n"/>
      <c r="B272" s="10" t="n"/>
      <c r="C272" s="14" t="n"/>
      <c r="D272" s="14" t="n"/>
      <c r="E272" s="14" t="n"/>
      <c r="F272" s="10" t="n"/>
    </row>
    <row r="273">
      <c r="A273" s="13" t="n"/>
      <c r="B273" s="10" t="n"/>
      <c r="C273" s="14" t="n"/>
      <c r="D273" s="14" t="n"/>
      <c r="E273" s="14" t="n"/>
      <c r="F273" s="10" t="n"/>
    </row>
    <row r="274">
      <c r="A274" s="13" t="n"/>
      <c r="B274" s="10" t="n"/>
      <c r="C274" s="14" t="n"/>
      <c r="D274" s="14" t="n"/>
      <c r="E274" s="14" t="n"/>
      <c r="F274" s="10" t="n"/>
    </row>
    <row r="275">
      <c r="A275" s="13" t="n"/>
      <c r="B275" s="10" t="n"/>
      <c r="C275" s="14" t="n"/>
      <c r="D275" s="14" t="n"/>
      <c r="E275" s="14" t="n"/>
      <c r="F275" s="10" t="n"/>
    </row>
    <row r="276">
      <c r="A276" s="13" t="n"/>
      <c r="B276" s="10" t="n"/>
      <c r="C276" s="14" t="n"/>
      <c r="D276" s="14" t="n"/>
      <c r="E276" s="14" t="n"/>
      <c r="F276" s="10" t="n"/>
    </row>
    <row r="277">
      <c r="A277" s="13" t="n"/>
      <c r="B277" s="10" t="n"/>
      <c r="C277" s="14" t="n"/>
      <c r="D277" s="14" t="n"/>
      <c r="E277" s="14" t="n"/>
      <c r="F277" s="10" t="n"/>
    </row>
    <row r="278">
      <c r="A278" s="13" t="n"/>
      <c r="B278" s="10" t="n"/>
      <c r="C278" s="14" t="n"/>
      <c r="D278" s="14" t="n"/>
      <c r="E278" s="14" t="n"/>
      <c r="F278" s="10" t="n"/>
    </row>
    <row r="279">
      <c r="A279" s="13" t="n"/>
      <c r="B279" s="10" t="n"/>
      <c r="C279" s="14" t="n"/>
      <c r="D279" s="14" t="n"/>
      <c r="E279" s="14" t="n"/>
      <c r="F279" s="10" t="n"/>
    </row>
    <row r="280">
      <c r="A280" s="13" t="n"/>
      <c r="B280" s="10" t="n"/>
      <c r="C280" s="14" t="n"/>
      <c r="D280" s="14" t="n"/>
      <c r="E280" s="14" t="n"/>
      <c r="F280" s="10" t="n"/>
    </row>
    <row r="281">
      <c r="A281" s="13" t="n"/>
      <c r="B281" s="10" t="n"/>
      <c r="C281" s="14" t="n"/>
      <c r="D281" s="14" t="n"/>
      <c r="E281" s="14" t="n"/>
      <c r="F281" s="10" t="n"/>
    </row>
    <row r="282">
      <c r="A282" s="13" t="n"/>
      <c r="B282" s="10" t="n"/>
      <c r="C282" s="14" t="n"/>
      <c r="D282" s="14" t="n"/>
      <c r="E282" s="14" t="n"/>
      <c r="F282" s="10" t="n"/>
    </row>
    <row r="283">
      <c r="A283" s="13" t="n"/>
      <c r="B283" s="10" t="n"/>
      <c r="C283" s="14" t="n"/>
      <c r="D283" s="14" t="n"/>
      <c r="E283" s="14" t="n"/>
      <c r="F283" s="10" t="n"/>
    </row>
    <row r="284">
      <c r="A284" s="13" t="n"/>
      <c r="B284" s="10" t="n"/>
      <c r="C284" s="14" t="n"/>
      <c r="D284" s="14" t="n"/>
      <c r="E284" s="14" t="n"/>
      <c r="F284" s="10" t="n"/>
    </row>
    <row r="285">
      <c r="A285" s="13" t="n"/>
      <c r="B285" s="10" t="n"/>
      <c r="C285" s="14" t="n"/>
      <c r="D285" s="14" t="n"/>
      <c r="E285" s="14" t="n"/>
      <c r="F285" s="10" t="n"/>
    </row>
    <row r="286">
      <c r="A286" s="13" t="n"/>
      <c r="B286" s="10" t="n"/>
      <c r="C286" s="14" t="n"/>
      <c r="D286" s="14" t="n"/>
      <c r="E286" s="14" t="n"/>
      <c r="F286" s="10" t="n"/>
    </row>
    <row r="287">
      <c r="A287" s="13" t="n"/>
      <c r="B287" s="10" t="n"/>
      <c r="C287" s="14" t="n"/>
      <c r="D287" s="14" t="n"/>
      <c r="E287" s="14" t="n"/>
      <c r="F287" s="10" t="n"/>
    </row>
    <row r="288">
      <c r="A288" s="13" t="n"/>
      <c r="B288" s="10" t="n"/>
      <c r="C288" s="14" t="n"/>
      <c r="D288" s="14" t="n"/>
      <c r="E288" s="14" t="n"/>
      <c r="F288" s="10" t="n"/>
    </row>
    <row r="289">
      <c r="A289" s="13" t="n"/>
      <c r="B289" s="10" t="n"/>
      <c r="C289" s="14" t="n"/>
      <c r="D289" s="14" t="n"/>
      <c r="E289" s="14" t="n"/>
      <c r="F289" s="10" t="n"/>
    </row>
    <row r="290">
      <c r="A290" s="13" t="n"/>
      <c r="B290" s="10" t="n"/>
      <c r="C290" s="14" t="n"/>
      <c r="D290" s="14" t="n"/>
      <c r="E290" s="14" t="n"/>
      <c r="F290" s="10" t="n"/>
    </row>
    <row r="291">
      <c r="A291" s="13" t="n"/>
      <c r="B291" s="10" t="n"/>
      <c r="C291" s="14" t="n"/>
      <c r="D291" s="14" t="n"/>
      <c r="E291" s="14" t="n"/>
      <c r="F291" s="10" t="n"/>
    </row>
    <row r="292">
      <c r="A292" s="13" t="n"/>
      <c r="B292" s="10" t="n"/>
      <c r="C292" s="14" t="n"/>
      <c r="D292" s="14" t="n"/>
      <c r="E292" s="14" t="n"/>
      <c r="F292" s="10" t="n"/>
    </row>
    <row r="293">
      <c r="A293" s="13" t="n"/>
      <c r="B293" s="10" t="n"/>
      <c r="C293" s="14" t="n"/>
      <c r="D293" s="14" t="n"/>
      <c r="E293" s="14" t="n"/>
      <c r="F293" s="10" t="n"/>
    </row>
    <row r="294">
      <c r="A294" s="13" t="n"/>
      <c r="B294" s="10" t="n"/>
      <c r="C294" s="14" t="n"/>
      <c r="D294" s="14" t="n"/>
      <c r="E294" s="14" t="n"/>
      <c r="F294" s="10" t="n"/>
    </row>
    <row r="295">
      <c r="A295" s="13" t="n"/>
      <c r="B295" s="10" t="n"/>
      <c r="C295" s="14" t="n"/>
      <c r="D295" s="14" t="n"/>
      <c r="E295" s="14" t="n"/>
      <c r="F295" s="10" t="n"/>
    </row>
    <row r="296">
      <c r="A296" s="13" t="n"/>
      <c r="B296" s="10" t="n"/>
      <c r="C296" s="14" t="n"/>
      <c r="D296" s="14" t="n"/>
      <c r="E296" s="14" t="n"/>
      <c r="F296" s="10" t="n"/>
    </row>
    <row r="297">
      <c r="A297" s="13" t="n"/>
      <c r="B297" s="10" t="n"/>
      <c r="C297" s="14" t="n"/>
      <c r="D297" s="14" t="n"/>
      <c r="E297" s="14" t="n"/>
      <c r="F297" s="10" t="n"/>
    </row>
    <row r="298">
      <c r="A298" s="13" t="n"/>
      <c r="B298" s="10" t="n"/>
      <c r="C298" s="14" t="n"/>
      <c r="D298" s="14" t="n"/>
      <c r="E298" s="14" t="n"/>
      <c r="F298" s="10" t="n"/>
    </row>
    <row r="299">
      <c r="A299" s="13" t="n"/>
      <c r="B299" s="10" t="n"/>
      <c r="C299" s="14" t="n"/>
      <c r="D299" s="14" t="n"/>
      <c r="E299" s="14" t="n"/>
      <c r="F299" s="10" t="n"/>
    </row>
    <row r="300">
      <c r="A300" s="13" t="n"/>
      <c r="B300" s="10" t="n"/>
      <c r="C300" s="14" t="n"/>
      <c r="D300" s="14" t="n"/>
      <c r="E300" s="14" t="n"/>
      <c r="F300" s="10" t="n"/>
    </row>
    <row r="301">
      <c r="A301" s="13" t="n"/>
      <c r="B301" s="10" t="n"/>
      <c r="C301" s="14" t="n"/>
      <c r="D301" s="14" t="n"/>
      <c r="E301" s="14" t="n"/>
      <c r="F301" s="10" t="n"/>
    </row>
    <row r="302">
      <c r="A302" s="13" t="n"/>
      <c r="B302" s="10" t="n"/>
      <c r="C302" s="14" t="n"/>
      <c r="D302" s="14" t="n"/>
      <c r="E302" s="14" t="n"/>
      <c r="F302" s="10" t="n"/>
    </row>
    <row r="303">
      <c r="A303" s="13" t="n"/>
      <c r="B303" s="10" t="n"/>
      <c r="C303" s="14" t="n"/>
      <c r="D303" s="14" t="n"/>
      <c r="E303" s="14" t="n"/>
      <c r="F303" s="10" t="n"/>
    </row>
    <row r="304">
      <c r="A304" s="13" t="n"/>
      <c r="B304" s="10" t="n"/>
      <c r="C304" s="14" t="n"/>
      <c r="D304" s="14" t="n"/>
      <c r="E304" s="14" t="n"/>
      <c r="F304" s="10" t="n"/>
    </row>
    <row r="305">
      <c r="A305" s="13" t="n"/>
      <c r="B305" s="10" t="n"/>
      <c r="C305" s="14" t="n"/>
      <c r="D305" s="14" t="n"/>
      <c r="E305" s="14" t="n"/>
      <c r="F305" s="10" t="n"/>
    </row>
    <row r="306">
      <c r="A306" s="13" t="n"/>
      <c r="B306" s="10" t="n"/>
      <c r="C306" s="14" t="n"/>
      <c r="D306" s="14" t="n"/>
      <c r="E306" s="14" t="n"/>
      <c r="F306" s="10" t="n"/>
    </row>
    <row r="307">
      <c r="A307" s="13" t="n"/>
      <c r="B307" s="10" t="n"/>
      <c r="C307" s="14" t="n"/>
      <c r="D307" s="14" t="n"/>
      <c r="E307" s="14" t="n"/>
      <c r="F307" s="10" t="n"/>
    </row>
    <row r="308">
      <c r="A308" s="13" t="n"/>
      <c r="B308" s="10" t="n"/>
      <c r="C308" s="14" t="n"/>
      <c r="D308" s="14" t="n"/>
      <c r="E308" s="14" t="n"/>
      <c r="F308" s="10" t="n"/>
    </row>
    <row r="309">
      <c r="A309" s="13" t="n"/>
      <c r="B309" s="10" t="n"/>
      <c r="C309" s="14" t="n"/>
      <c r="D309" s="14" t="n"/>
      <c r="E309" s="14" t="n"/>
      <c r="F309" s="10" t="n"/>
    </row>
    <row r="310">
      <c r="A310" s="13" t="n"/>
      <c r="B310" s="10" t="n"/>
      <c r="C310" s="14" t="n"/>
      <c r="D310" s="14" t="n"/>
      <c r="E310" s="14" t="n"/>
      <c r="F310" s="10" t="n"/>
    </row>
    <row r="311">
      <c r="A311" s="13" t="n"/>
      <c r="B311" s="10" t="n"/>
      <c r="C311" s="14" t="n"/>
      <c r="D311" s="14" t="n"/>
      <c r="E311" s="14" t="n"/>
      <c r="F311" s="10" t="n"/>
    </row>
    <row r="312">
      <c r="A312" s="13" t="n"/>
      <c r="B312" s="10" t="n"/>
      <c r="C312" s="14" t="n"/>
      <c r="D312" s="14" t="n"/>
      <c r="E312" s="14" t="n"/>
      <c r="F312" s="10" t="n"/>
    </row>
    <row r="313">
      <c r="A313" s="13" t="n"/>
      <c r="B313" s="10" t="n"/>
      <c r="C313" s="14" t="n"/>
      <c r="D313" s="14" t="n"/>
      <c r="E313" s="14" t="n"/>
      <c r="F313" s="10" t="n"/>
    </row>
    <row r="314">
      <c r="A314" s="13" t="n"/>
      <c r="B314" s="10" t="n"/>
      <c r="C314" s="14" t="n"/>
      <c r="D314" s="14" t="n"/>
      <c r="E314" s="14" t="n"/>
      <c r="F314" s="10" t="n"/>
    </row>
    <row r="315">
      <c r="A315" s="13" t="n"/>
      <c r="B315" s="10" t="n"/>
      <c r="C315" s="14" t="n"/>
      <c r="D315" s="14" t="n"/>
      <c r="E315" s="14" t="n"/>
      <c r="F315" s="10" t="n"/>
    </row>
    <row r="316">
      <c r="A316" s="13" t="n"/>
      <c r="B316" s="10" t="n"/>
      <c r="C316" s="14" t="n"/>
      <c r="D316" s="14" t="n"/>
      <c r="E316" s="14" t="n"/>
      <c r="F316" s="10" t="n"/>
    </row>
    <row r="317">
      <c r="A317" s="13" t="n"/>
      <c r="B317" s="10" t="n"/>
      <c r="C317" s="14" t="n"/>
      <c r="D317" s="14" t="n"/>
      <c r="E317" s="14" t="n"/>
      <c r="F317" s="10" t="n"/>
    </row>
    <row r="318">
      <c r="A318" s="13" t="n"/>
      <c r="B318" s="10" t="n"/>
      <c r="C318" s="14" t="n"/>
      <c r="D318" s="14" t="n"/>
      <c r="E318" s="14" t="n"/>
      <c r="F318" s="10" t="n"/>
    </row>
    <row r="319">
      <c r="A319" s="13" t="n"/>
      <c r="B319" s="10" t="n"/>
      <c r="C319" s="14" t="n"/>
      <c r="D319" s="14" t="n"/>
      <c r="E319" s="14" t="n"/>
      <c r="F319" s="10" t="n"/>
    </row>
    <row r="320">
      <c r="A320" s="13" t="n"/>
      <c r="B320" s="10" t="n"/>
      <c r="C320" s="14" t="n"/>
      <c r="D320" s="14" t="n"/>
      <c r="E320" s="14" t="n"/>
      <c r="F320" s="10" t="n"/>
    </row>
    <row r="321">
      <c r="A321" s="13" t="n"/>
      <c r="B321" s="10" t="n"/>
      <c r="C321" s="14" t="n"/>
      <c r="D321" s="14" t="n"/>
      <c r="E321" s="14" t="n"/>
      <c r="F321" s="10" t="n"/>
    </row>
    <row r="322">
      <c r="A322" s="13" t="n"/>
      <c r="B322" s="10" t="n"/>
      <c r="C322" s="14" t="n"/>
      <c r="D322" s="14" t="n"/>
      <c r="E322" s="14" t="n"/>
      <c r="F322" s="10" t="n"/>
    </row>
    <row r="323">
      <c r="A323" s="13" t="n"/>
      <c r="B323" s="10" t="n"/>
      <c r="C323" s="14" t="n"/>
      <c r="D323" s="14" t="n"/>
      <c r="E323" s="14" t="n"/>
      <c r="F323" s="10" t="n"/>
    </row>
    <row r="324">
      <c r="A324" s="13" t="n"/>
      <c r="B324" s="10" t="n"/>
      <c r="C324" s="14" t="n"/>
      <c r="D324" s="14" t="n"/>
      <c r="E324" s="14" t="n"/>
      <c r="F324" s="10" t="n"/>
    </row>
    <row r="325">
      <c r="A325" s="13" t="n"/>
      <c r="B325" s="10" t="n"/>
      <c r="C325" s="14" t="n"/>
      <c r="D325" s="14" t="n"/>
      <c r="E325" s="14" t="n"/>
      <c r="F325" s="10" t="n"/>
    </row>
    <row r="326">
      <c r="A326" s="13" t="n"/>
      <c r="B326" s="10" t="n"/>
      <c r="C326" s="14" t="n"/>
      <c r="D326" s="14" t="n"/>
      <c r="E326" s="14" t="n"/>
      <c r="F326" s="10" t="n"/>
    </row>
    <row r="327">
      <c r="A327" s="13" t="n"/>
      <c r="B327" s="10" t="n"/>
      <c r="C327" s="14" t="n"/>
      <c r="D327" s="14" t="n"/>
      <c r="E327" s="14" t="n"/>
      <c r="F327" s="10" t="n"/>
    </row>
    <row r="328">
      <c r="A328" s="13" t="n"/>
      <c r="B328" s="10" t="n"/>
      <c r="C328" s="14" t="n"/>
      <c r="D328" s="14" t="n"/>
      <c r="E328" s="14" t="n"/>
      <c r="F328" s="10" t="n"/>
    </row>
    <row r="329">
      <c r="A329" s="13" t="n"/>
      <c r="B329" s="10" t="n"/>
      <c r="C329" s="14" t="n"/>
      <c r="D329" s="14" t="n"/>
      <c r="E329" s="14" t="n"/>
      <c r="F329" s="10" t="n"/>
    </row>
    <row r="330">
      <c r="A330" s="13" t="n"/>
      <c r="B330" s="10" t="n"/>
      <c r="C330" s="14" t="n"/>
      <c r="D330" s="14" t="n"/>
      <c r="E330" s="14" t="n"/>
      <c r="F330" s="10" t="n"/>
    </row>
    <row r="331">
      <c r="A331" s="13" t="n"/>
      <c r="B331" s="10" t="n"/>
      <c r="C331" s="14" t="n"/>
      <c r="D331" s="14" t="n"/>
      <c r="E331" s="14" t="n"/>
      <c r="F331" s="10" t="n"/>
    </row>
    <row r="332">
      <c r="A332" s="13" t="n"/>
      <c r="B332" s="10" t="n"/>
      <c r="C332" s="14" t="n"/>
      <c r="D332" s="14" t="n"/>
      <c r="E332" s="14" t="n"/>
      <c r="F332" s="10" t="n"/>
    </row>
    <row r="333">
      <c r="A333" s="13" t="n"/>
      <c r="B333" s="10" t="n"/>
      <c r="C333" s="14" t="n"/>
      <c r="D333" s="14" t="n"/>
      <c r="E333" s="14" t="n"/>
      <c r="F333" s="10" t="n"/>
    </row>
    <row r="334">
      <c r="A334" s="13" t="n"/>
      <c r="B334" s="10" t="n"/>
      <c r="C334" s="14" t="n"/>
      <c r="D334" s="14" t="n"/>
      <c r="E334" s="14" t="n"/>
      <c r="F334" s="10" t="n"/>
    </row>
    <row r="335">
      <c r="A335" s="13" t="n"/>
      <c r="B335" s="10" t="n"/>
      <c r="C335" s="14" t="n"/>
      <c r="D335" s="14" t="n"/>
      <c r="E335" s="14" t="n"/>
      <c r="F335" s="10" t="n"/>
    </row>
    <row r="336">
      <c r="A336" s="13" t="n"/>
      <c r="B336" s="10" t="n"/>
      <c r="C336" s="14" t="n"/>
      <c r="D336" s="14" t="n"/>
      <c r="E336" s="14" t="n"/>
      <c r="F336" s="10" t="n"/>
    </row>
    <row r="337">
      <c r="A337" s="13" t="n"/>
      <c r="B337" s="10" t="n"/>
      <c r="C337" s="14" t="n"/>
      <c r="D337" s="14" t="n"/>
      <c r="E337" s="14" t="n"/>
      <c r="F337" s="10" t="n"/>
    </row>
    <row r="338">
      <c r="A338" s="13" t="n"/>
      <c r="B338" s="10" t="n"/>
      <c r="C338" s="14" t="n"/>
      <c r="D338" s="14" t="n"/>
      <c r="E338" s="14" t="n"/>
      <c r="F338" s="10" t="n"/>
    </row>
    <row r="339">
      <c r="A339" s="13" t="n"/>
      <c r="B339" s="10" t="n"/>
      <c r="C339" s="14" t="n"/>
      <c r="D339" s="14" t="n"/>
      <c r="E339" s="14" t="n"/>
      <c r="F339" s="10" t="n"/>
    </row>
    <row r="340">
      <c r="A340" s="13" t="n"/>
      <c r="B340" s="10" t="n"/>
      <c r="C340" s="14" t="n"/>
      <c r="D340" s="14" t="n"/>
      <c r="E340" s="14" t="n"/>
      <c r="F340" s="10" t="n"/>
    </row>
    <row r="341">
      <c r="A341" s="13" t="n"/>
      <c r="B341" s="10" t="n"/>
      <c r="C341" s="14" t="n"/>
      <c r="D341" s="14" t="n"/>
      <c r="E341" s="14" t="n"/>
      <c r="F341" s="10" t="n"/>
    </row>
    <row r="342">
      <c r="A342" s="13" t="n"/>
      <c r="B342" s="10" t="n"/>
      <c r="C342" s="14" t="n"/>
      <c r="D342" s="14" t="n"/>
      <c r="E342" s="14" t="n"/>
      <c r="F342" s="10" t="n"/>
    </row>
    <row r="343">
      <c r="A343" s="13" t="n"/>
      <c r="B343" s="10" t="n"/>
      <c r="C343" s="14" t="n"/>
      <c r="D343" s="14" t="n"/>
      <c r="E343" s="14" t="n"/>
      <c r="F343" s="10" t="n"/>
    </row>
    <row r="344">
      <c r="A344" s="13" t="n"/>
      <c r="B344" s="10" t="n"/>
      <c r="C344" s="14" t="n"/>
      <c r="D344" s="14" t="n"/>
      <c r="E344" s="14" t="n"/>
      <c r="F344" s="10" t="n"/>
    </row>
    <row r="345">
      <c r="A345" s="13" t="n"/>
      <c r="B345" s="10" t="n"/>
      <c r="C345" s="14" t="n"/>
      <c r="D345" s="14" t="n"/>
      <c r="E345" s="14" t="n"/>
      <c r="F345" s="10" t="n"/>
    </row>
    <row r="346">
      <c r="A346" s="13" t="n"/>
      <c r="B346" s="10" t="n"/>
      <c r="C346" s="14" t="n"/>
      <c r="D346" s="14" t="n"/>
      <c r="E346" s="14" t="n"/>
      <c r="F346" s="10" t="n"/>
    </row>
    <row r="347">
      <c r="A347" s="13" t="n"/>
      <c r="B347" s="10" t="n"/>
      <c r="C347" s="14" t="n"/>
      <c r="D347" s="14" t="n"/>
      <c r="E347" s="14" t="n"/>
      <c r="F347" s="10" t="n"/>
    </row>
    <row r="348">
      <c r="A348" s="13" t="n"/>
      <c r="B348" s="10" t="n"/>
      <c r="C348" s="14" t="n"/>
      <c r="D348" s="14" t="n"/>
      <c r="E348" s="14" t="n"/>
      <c r="F348" s="10" t="n"/>
    </row>
    <row r="349">
      <c r="A349" s="13" t="n"/>
      <c r="B349" s="10" t="n"/>
      <c r="C349" s="14" t="n"/>
      <c r="D349" s="14" t="n"/>
      <c r="E349" s="14" t="n"/>
      <c r="F349" s="10" t="n"/>
    </row>
    <row r="350">
      <c r="A350" s="13" t="n"/>
      <c r="B350" s="10" t="n"/>
      <c r="C350" s="14" t="n"/>
      <c r="D350" s="14" t="n"/>
      <c r="E350" s="14" t="n"/>
      <c r="F350" s="10" t="n"/>
    </row>
    <row r="351">
      <c r="A351" s="13" t="n"/>
      <c r="B351" s="10" t="n"/>
      <c r="C351" s="14" t="n"/>
      <c r="D351" s="14" t="n"/>
      <c r="E351" s="14" t="n"/>
      <c r="F351" s="10" t="n"/>
    </row>
    <row r="352">
      <c r="A352" s="13" t="n"/>
      <c r="B352" s="10" t="n"/>
      <c r="C352" s="14" t="n"/>
      <c r="D352" s="14" t="n"/>
      <c r="E352" s="14" t="n"/>
      <c r="F352" s="10" t="n"/>
    </row>
    <row r="353">
      <c r="A353" s="13" t="n"/>
      <c r="B353" s="10" t="n"/>
      <c r="C353" s="14" t="n"/>
      <c r="D353" s="14" t="n"/>
      <c r="E353" s="14" t="n"/>
      <c r="F353" s="10" t="n"/>
    </row>
    <row r="354">
      <c r="A354" s="13" t="n"/>
      <c r="B354" s="10" t="n"/>
      <c r="C354" s="14" t="n"/>
      <c r="D354" s="14" t="n"/>
      <c r="E354" s="14" t="n"/>
      <c r="F354" s="10" t="n"/>
    </row>
    <row r="355">
      <c r="A355" s="13" t="n"/>
      <c r="B355" s="10" t="n"/>
      <c r="C355" s="14" t="n"/>
      <c r="D355" s="14" t="n"/>
      <c r="E355" s="14" t="n"/>
      <c r="F355" s="10" t="n"/>
    </row>
    <row r="356">
      <c r="A356" s="13" t="n"/>
      <c r="B356" s="10" t="n"/>
      <c r="C356" s="14" t="n"/>
      <c r="D356" s="14" t="n"/>
      <c r="E356" s="14" t="n"/>
      <c r="F356" s="10" t="n"/>
    </row>
    <row r="357">
      <c r="A357" s="13" t="n"/>
      <c r="B357" s="10" t="n"/>
      <c r="C357" s="14" t="n"/>
      <c r="D357" s="14" t="n"/>
      <c r="E357" s="14" t="n"/>
      <c r="F357" s="10" t="n"/>
    </row>
    <row r="358">
      <c r="A358" s="13" t="n"/>
      <c r="B358" s="10" t="n"/>
      <c r="C358" s="14" t="n"/>
      <c r="D358" s="14" t="n"/>
      <c r="E358" s="14" t="n"/>
      <c r="F358" s="10" t="n"/>
    </row>
    <row r="359">
      <c r="A359" s="13" t="n"/>
      <c r="B359" s="10" t="n"/>
      <c r="C359" s="14" t="n"/>
      <c r="D359" s="14" t="n"/>
      <c r="E359" s="14" t="n"/>
      <c r="F359" s="10" t="n"/>
    </row>
    <row r="360">
      <c r="A360" s="13" t="n"/>
      <c r="B360" s="10" t="n"/>
      <c r="C360" s="14" t="n"/>
      <c r="D360" s="14" t="n"/>
      <c r="E360" s="14" t="n"/>
      <c r="F360" s="10" t="n"/>
    </row>
    <row r="361">
      <c r="A361" s="13" t="n"/>
      <c r="B361" s="10" t="n"/>
      <c r="C361" s="14" t="n"/>
      <c r="D361" s="14" t="n"/>
      <c r="E361" s="14" t="n"/>
      <c r="F361" s="10" t="n"/>
    </row>
    <row r="362">
      <c r="A362" s="13" t="n"/>
      <c r="B362" s="10" t="n"/>
      <c r="C362" s="14" t="n"/>
      <c r="D362" s="14" t="n"/>
      <c r="E362" s="14" t="n"/>
      <c r="F362" s="10" t="n"/>
    </row>
    <row r="363">
      <c r="A363" s="13" t="n"/>
      <c r="B363" s="10" t="n"/>
      <c r="C363" s="14" t="n"/>
      <c r="D363" s="14" t="n"/>
      <c r="E363" s="14" t="n"/>
      <c r="F363" s="10" t="n"/>
    </row>
    <row r="364">
      <c r="A364" s="13" t="n"/>
      <c r="B364" s="10" t="n"/>
      <c r="C364" s="14" t="n"/>
      <c r="D364" s="14" t="n"/>
      <c r="E364" s="14" t="n"/>
      <c r="F364" s="10" t="n"/>
    </row>
    <row r="365">
      <c r="A365" s="13" t="n"/>
      <c r="B365" s="10" t="n"/>
      <c r="C365" s="14" t="n"/>
      <c r="D365" s="14" t="n"/>
      <c r="E365" s="14" t="n"/>
      <c r="F365" s="10" t="n"/>
    </row>
    <row r="366">
      <c r="A366" s="13" t="n"/>
      <c r="B366" s="10" t="n"/>
      <c r="C366" s="14" t="n"/>
      <c r="D366" s="14" t="n"/>
      <c r="E366" s="14" t="n"/>
      <c r="F366" s="10" t="n"/>
    </row>
    <row r="367">
      <c r="A367" s="13" t="n"/>
      <c r="B367" s="10" t="n"/>
      <c r="C367" s="14" t="n"/>
      <c r="D367" s="14" t="n"/>
      <c r="E367" s="14" t="n"/>
      <c r="F367" s="10" t="n"/>
    </row>
    <row r="368">
      <c r="A368" s="13" t="n"/>
      <c r="B368" s="10" t="n"/>
      <c r="C368" s="14" t="n"/>
      <c r="D368" s="14" t="n"/>
      <c r="E368" s="14" t="n"/>
      <c r="F368" s="10" t="n"/>
    </row>
    <row r="369">
      <c r="A369" s="13" t="n"/>
      <c r="B369" s="10" t="n"/>
      <c r="C369" s="14" t="n"/>
      <c r="D369" s="14" t="n"/>
      <c r="E369" s="14" t="n"/>
      <c r="F369" s="10" t="n"/>
    </row>
    <row r="370">
      <c r="A370" s="13" t="n"/>
      <c r="B370" s="10" t="n"/>
      <c r="C370" s="14" t="n"/>
      <c r="D370" s="14" t="n"/>
      <c r="E370" s="14" t="n"/>
      <c r="F370" s="10" t="n"/>
    </row>
    <row r="371">
      <c r="A371" s="13" t="n"/>
      <c r="B371" s="10" t="n"/>
      <c r="C371" s="14" t="n"/>
      <c r="D371" s="14" t="n"/>
      <c r="E371" s="14" t="n"/>
      <c r="F371" s="10" t="n"/>
    </row>
    <row r="372">
      <c r="A372" s="13" t="n"/>
      <c r="B372" s="10" t="n"/>
      <c r="C372" s="14" t="n"/>
      <c r="D372" s="14" t="n"/>
      <c r="E372" s="14" t="n"/>
      <c r="F372" s="10" t="n"/>
    </row>
    <row r="373">
      <c r="A373" s="13" t="n"/>
      <c r="B373" s="10" t="n"/>
      <c r="C373" s="14" t="n"/>
      <c r="D373" s="14" t="n"/>
      <c r="E373" s="14" t="n"/>
      <c r="F373" s="10" t="n"/>
    </row>
    <row r="374">
      <c r="A374" s="13" t="n"/>
      <c r="B374" s="10" t="n"/>
      <c r="C374" s="14" t="n"/>
      <c r="D374" s="14" t="n"/>
      <c r="E374" s="14" t="n"/>
      <c r="F374" s="10" t="n"/>
    </row>
    <row r="375">
      <c r="A375" s="13" t="n"/>
      <c r="B375" s="10" t="n"/>
      <c r="C375" s="14" t="n"/>
      <c r="D375" s="14" t="n"/>
      <c r="E375" s="14" t="n"/>
      <c r="F375" s="10" t="n"/>
    </row>
    <row r="376">
      <c r="A376" s="13" t="n"/>
      <c r="B376" s="10" t="n"/>
      <c r="C376" s="14" t="n"/>
      <c r="D376" s="14" t="n"/>
      <c r="E376" s="14" t="n"/>
      <c r="F376" s="10" t="n"/>
    </row>
    <row r="377">
      <c r="A377" s="13" t="n"/>
      <c r="B377" s="10" t="n"/>
      <c r="C377" s="14" t="n"/>
      <c r="D377" s="14" t="n"/>
      <c r="E377" s="14" t="n"/>
      <c r="F377" s="10" t="n"/>
    </row>
    <row r="378">
      <c r="A378" s="13" t="n"/>
      <c r="B378" s="10" t="n"/>
      <c r="C378" s="14" t="n"/>
      <c r="D378" s="14" t="n"/>
      <c r="E378" s="14" t="n"/>
      <c r="F378" s="10" t="n"/>
    </row>
    <row r="379">
      <c r="A379" s="13" t="n"/>
      <c r="B379" s="10" t="n"/>
      <c r="C379" s="14" t="n"/>
      <c r="D379" s="14" t="n"/>
      <c r="E379" s="14" t="n"/>
      <c r="F379" s="10" t="n"/>
    </row>
    <row r="380">
      <c r="A380" s="13" t="n"/>
      <c r="B380" s="10" t="n"/>
      <c r="C380" s="14" t="n"/>
      <c r="D380" s="14" t="n"/>
      <c r="E380" s="14" t="n"/>
      <c r="F380" s="10" t="n"/>
    </row>
    <row r="381">
      <c r="A381" s="13" t="n"/>
      <c r="B381" s="10" t="n"/>
      <c r="C381" s="14" t="n"/>
      <c r="D381" s="14" t="n"/>
      <c r="E381" s="14" t="n"/>
      <c r="F381" s="10" t="n"/>
    </row>
    <row r="382">
      <c r="A382" s="13" t="n"/>
      <c r="B382" s="10" t="n"/>
      <c r="C382" s="14" t="n"/>
      <c r="D382" s="14" t="n"/>
      <c r="E382" s="14" t="n"/>
      <c r="F382" s="10" t="n"/>
    </row>
    <row r="383">
      <c r="A383" s="13" t="n"/>
      <c r="B383" s="10" t="n"/>
      <c r="C383" s="14" t="n"/>
      <c r="D383" s="14" t="n"/>
      <c r="E383" s="14" t="n"/>
      <c r="F383" s="10" t="n"/>
    </row>
    <row r="384">
      <c r="A384" s="13" t="n"/>
      <c r="B384" s="10" t="n"/>
      <c r="C384" s="14" t="n"/>
      <c r="D384" s="14" t="n"/>
      <c r="E384" s="14" t="n"/>
      <c r="F384" s="10" t="n"/>
    </row>
    <row r="385">
      <c r="A385" s="13" t="n"/>
      <c r="B385" s="10" t="n"/>
      <c r="C385" s="14" t="n"/>
      <c r="D385" s="14" t="n"/>
      <c r="E385" s="14" t="n"/>
      <c r="F385" s="10" t="n"/>
    </row>
    <row r="386">
      <c r="A386" s="13" t="n"/>
      <c r="B386" s="10" t="n"/>
      <c r="C386" s="14" t="n"/>
      <c r="D386" s="14" t="n"/>
      <c r="E386" s="14" t="n"/>
      <c r="F386" s="10" t="n"/>
    </row>
    <row r="387">
      <c r="A387" s="13" t="n"/>
      <c r="B387" s="10" t="n"/>
      <c r="C387" s="14" t="n"/>
      <c r="D387" s="14" t="n"/>
      <c r="E387" s="14" t="n"/>
      <c r="F387" s="10" t="n"/>
    </row>
    <row r="388">
      <c r="A388" s="13" t="n"/>
      <c r="B388" s="10" t="n"/>
      <c r="C388" s="14" t="n"/>
      <c r="D388" s="14" t="n"/>
      <c r="E388" s="14" t="n"/>
      <c r="F388" s="10" t="n"/>
    </row>
    <row r="389">
      <c r="A389" s="13" t="n"/>
      <c r="B389" s="10" t="n"/>
      <c r="C389" s="14" t="n"/>
      <c r="D389" s="14" t="n"/>
      <c r="E389" s="14" t="n"/>
      <c r="F389" s="10" t="n"/>
    </row>
    <row r="390">
      <c r="A390" s="13" t="n"/>
      <c r="B390" s="10" t="n"/>
      <c r="C390" s="14" t="n"/>
      <c r="D390" s="14" t="n"/>
      <c r="E390" s="14" t="n"/>
      <c r="F390" s="10" t="n"/>
    </row>
    <row r="391">
      <c r="A391" s="13" t="n"/>
      <c r="B391" s="10" t="n"/>
      <c r="C391" s="14" t="n"/>
      <c r="D391" s="14" t="n"/>
      <c r="E391" s="14" t="n"/>
      <c r="F391" s="10" t="n"/>
    </row>
    <row r="392">
      <c r="A392" s="13" t="n"/>
      <c r="B392" s="10" t="n"/>
      <c r="C392" s="14" t="n"/>
      <c r="D392" s="14" t="n"/>
      <c r="E392" s="14" t="n"/>
      <c r="F392" s="10" t="n"/>
    </row>
    <row r="393">
      <c r="A393" s="13" t="n"/>
      <c r="B393" s="10" t="n"/>
      <c r="C393" s="14" t="n"/>
      <c r="D393" s="14" t="n"/>
      <c r="E393" s="14" t="n"/>
      <c r="F393" s="10" t="n"/>
    </row>
    <row r="394">
      <c r="A394" s="13" t="n"/>
      <c r="B394" s="10" t="n"/>
      <c r="C394" s="14" t="n"/>
      <c r="D394" s="14" t="n"/>
      <c r="E394" s="14" t="n"/>
      <c r="F394" s="10" t="n"/>
    </row>
    <row r="395">
      <c r="A395" s="13" t="n"/>
      <c r="B395" s="10" t="n"/>
      <c r="C395" s="14" t="n"/>
      <c r="D395" s="14" t="n"/>
      <c r="E395" s="14" t="n"/>
      <c r="F395" s="10" t="n"/>
    </row>
    <row r="396">
      <c r="A396" s="13" t="n"/>
      <c r="B396" s="10" t="n"/>
      <c r="C396" s="14" t="n"/>
      <c r="D396" s="14" t="n"/>
      <c r="E396" s="14" t="n"/>
      <c r="F396" s="10" t="n"/>
    </row>
    <row r="397">
      <c r="A397" s="13" t="n"/>
      <c r="B397" s="10" t="n"/>
      <c r="C397" s="14" t="n"/>
      <c r="D397" s="14" t="n"/>
      <c r="E397" s="14" t="n"/>
      <c r="F397" s="10" t="n"/>
    </row>
    <row r="398">
      <c r="A398" s="13" t="n"/>
      <c r="B398" s="10" t="n"/>
      <c r="C398" s="14" t="n"/>
      <c r="D398" s="14" t="n"/>
      <c r="E398" s="14" t="n"/>
      <c r="F398" s="10" t="n"/>
    </row>
    <row r="399">
      <c r="A399" s="13" t="n"/>
      <c r="B399" s="10" t="n"/>
      <c r="C399" s="14" t="n"/>
      <c r="D399" s="14" t="n"/>
      <c r="E399" s="14" t="n"/>
      <c r="F399" s="10" t="n"/>
    </row>
    <row r="400">
      <c r="A400" s="13" t="n"/>
      <c r="B400" s="10" t="n"/>
      <c r="C400" s="14" t="n"/>
      <c r="D400" s="14" t="n"/>
      <c r="E400" s="14" t="n"/>
      <c r="F400" s="10" t="n"/>
    </row>
    <row r="401">
      <c r="A401" s="13" t="n"/>
      <c r="B401" s="10" t="n"/>
      <c r="C401" s="14" t="n"/>
      <c r="D401" s="14" t="n"/>
      <c r="E401" s="14" t="n"/>
      <c r="F401" s="10" t="n"/>
    </row>
    <row r="402">
      <c r="A402" s="13" t="n"/>
      <c r="B402" s="10" t="n"/>
      <c r="C402" s="14" t="n"/>
      <c r="D402" s="14" t="n"/>
      <c r="E402" s="14" t="n"/>
      <c r="F402" s="10" t="n"/>
    </row>
    <row r="403">
      <c r="A403" s="13" t="n"/>
      <c r="B403" s="10" t="n"/>
      <c r="C403" s="14" t="n"/>
      <c r="D403" s="14" t="n"/>
      <c r="E403" s="14" t="n"/>
      <c r="F403" s="10" t="n"/>
    </row>
    <row r="404">
      <c r="A404" s="13" t="n"/>
      <c r="B404" s="10" t="n"/>
      <c r="C404" s="14" t="n"/>
      <c r="D404" s="14" t="n"/>
      <c r="E404" s="14" t="n"/>
      <c r="F404" s="10" t="n"/>
    </row>
    <row r="405">
      <c r="A405" s="13" t="n"/>
      <c r="B405" s="10" t="n"/>
      <c r="C405" s="14" t="n"/>
      <c r="D405" s="14" t="n"/>
      <c r="E405" s="14" t="n"/>
      <c r="F405" s="10" t="n"/>
    </row>
    <row r="406">
      <c r="A406" s="13" t="n"/>
      <c r="B406" s="10" t="n"/>
      <c r="C406" s="14" t="n"/>
      <c r="D406" s="14" t="n"/>
      <c r="E406" s="14" t="n"/>
      <c r="F406" s="10" t="n"/>
    </row>
    <row r="407">
      <c r="A407" s="13" t="n"/>
      <c r="B407" s="10" t="n"/>
      <c r="C407" s="14" t="n"/>
      <c r="D407" s="14" t="n"/>
      <c r="E407" s="14" t="n"/>
      <c r="F407" s="10" t="n"/>
    </row>
    <row r="408">
      <c r="A408" s="13" t="n"/>
      <c r="B408" s="10" t="n"/>
      <c r="C408" s="14" t="n"/>
      <c r="D408" s="14" t="n"/>
      <c r="E408" s="14" t="n"/>
      <c r="F408" s="10" t="n"/>
    </row>
    <row r="409">
      <c r="A409" s="13" t="n"/>
      <c r="B409" s="10" t="n"/>
      <c r="C409" s="14" t="n"/>
      <c r="D409" s="14" t="n"/>
      <c r="E409" s="14" t="n"/>
      <c r="F409" s="10" t="n"/>
    </row>
    <row r="410">
      <c r="A410" s="13" t="n"/>
      <c r="B410" s="10" t="n"/>
      <c r="C410" s="14" t="n"/>
      <c r="D410" s="14" t="n"/>
      <c r="E410" s="14" t="n"/>
      <c r="F410" s="10" t="n"/>
    </row>
    <row r="411">
      <c r="A411" s="13" t="n"/>
      <c r="B411" s="10" t="n"/>
      <c r="C411" s="14" t="n"/>
      <c r="D411" s="14" t="n"/>
      <c r="E411" s="14" t="n"/>
      <c r="F411" s="10" t="n"/>
    </row>
    <row r="412">
      <c r="A412" s="13" t="n"/>
      <c r="B412" s="10" t="n"/>
      <c r="C412" s="14" t="n"/>
      <c r="D412" s="14" t="n"/>
      <c r="E412" s="14" t="n"/>
      <c r="F412" s="10" t="n"/>
    </row>
    <row r="413">
      <c r="A413" s="13" t="n"/>
      <c r="B413" s="10" t="n"/>
      <c r="C413" s="14" t="n"/>
      <c r="D413" s="14" t="n"/>
      <c r="E413" s="14" t="n"/>
      <c r="F413" s="10" t="n"/>
    </row>
    <row r="414">
      <c r="A414" s="13" t="n"/>
      <c r="B414" s="10" t="n"/>
      <c r="C414" s="14" t="n"/>
      <c r="D414" s="14" t="n"/>
      <c r="E414" s="14" t="n"/>
      <c r="F414" s="10" t="n"/>
    </row>
    <row r="415">
      <c r="A415" s="13" t="n"/>
      <c r="B415" s="10" t="n"/>
      <c r="C415" s="14" t="n"/>
      <c r="D415" s="14" t="n"/>
      <c r="E415" s="14" t="n"/>
      <c r="F415" s="10" t="n"/>
    </row>
    <row r="416">
      <c r="A416" s="13" t="n"/>
      <c r="B416" s="10" t="n"/>
      <c r="C416" s="14" t="n"/>
      <c r="D416" s="14" t="n"/>
      <c r="E416" s="14" t="n"/>
      <c r="F416" s="10" t="n"/>
    </row>
    <row r="417">
      <c r="A417" s="13" t="n"/>
      <c r="B417" s="10" t="n"/>
      <c r="C417" s="14" t="n"/>
      <c r="D417" s="14" t="n"/>
      <c r="E417" s="14" t="n"/>
      <c r="F417" s="10" t="n"/>
    </row>
    <row r="418">
      <c r="A418" s="13" t="n"/>
      <c r="B418" s="10" t="n"/>
      <c r="C418" s="14" t="n"/>
      <c r="D418" s="14" t="n"/>
      <c r="E418" s="14" t="n"/>
      <c r="F418" s="10" t="n"/>
    </row>
    <row r="419">
      <c r="A419" s="13" t="n"/>
      <c r="B419" s="10" t="n"/>
      <c r="C419" s="14" t="n"/>
      <c r="D419" s="14" t="n"/>
      <c r="E419" s="14" t="n"/>
      <c r="F419" s="10" t="n"/>
    </row>
    <row r="420">
      <c r="A420" s="13" t="n"/>
      <c r="B420" s="10" t="n"/>
      <c r="C420" s="14" t="n"/>
      <c r="D420" s="14" t="n"/>
      <c r="E420" s="14" t="n"/>
      <c r="F420" s="10" t="n"/>
    </row>
    <row r="421">
      <c r="A421" s="13" t="n"/>
      <c r="B421" s="10" t="n"/>
      <c r="C421" s="14" t="n"/>
      <c r="D421" s="14" t="n"/>
      <c r="E421" s="14" t="n"/>
      <c r="F421" s="10" t="n"/>
    </row>
    <row r="422">
      <c r="A422" s="13" t="n"/>
      <c r="B422" s="10" t="n"/>
      <c r="C422" s="14" t="n"/>
      <c r="D422" s="14" t="n"/>
      <c r="E422" s="14" t="n"/>
      <c r="F422" s="10" t="n"/>
    </row>
    <row r="423">
      <c r="A423" s="13" t="n"/>
      <c r="B423" s="10" t="n"/>
      <c r="C423" s="14" t="n"/>
      <c r="D423" s="14" t="n"/>
      <c r="E423" s="14" t="n"/>
      <c r="F423" s="10" t="n"/>
    </row>
    <row r="424">
      <c r="A424" s="13" t="n"/>
      <c r="B424" s="10" t="n"/>
      <c r="C424" s="14" t="n"/>
      <c r="D424" s="14" t="n"/>
      <c r="E424" s="14" t="n"/>
      <c r="F424" s="10" t="n"/>
    </row>
    <row r="425">
      <c r="A425" s="13" t="n"/>
      <c r="B425" s="10" t="n"/>
      <c r="C425" s="14" t="n"/>
      <c r="D425" s="14" t="n"/>
      <c r="E425" s="14" t="n"/>
      <c r="F425" s="10" t="n"/>
    </row>
    <row r="426">
      <c r="A426" s="13" t="n"/>
      <c r="B426" s="10" t="n"/>
      <c r="C426" s="14" t="n"/>
      <c r="D426" s="14" t="n"/>
      <c r="E426" s="14" t="n"/>
      <c r="F426" s="10" t="n"/>
    </row>
    <row r="427">
      <c r="A427" s="13" t="n"/>
      <c r="B427" s="10" t="n"/>
      <c r="C427" s="14" t="n"/>
      <c r="D427" s="14" t="n"/>
      <c r="E427" s="14" t="n"/>
      <c r="F427" s="10" t="n"/>
    </row>
    <row r="428">
      <c r="A428" s="13" t="n"/>
      <c r="B428" s="10" t="n"/>
      <c r="C428" s="14" t="n"/>
      <c r="D428" s="14" t="n"/>
      <c r="E428" s="14" t="n"/>
      <c r="F428" s="10" t="n"/>
    </row>
    <row r="429">
      <c r="A429" s="13" t="n"/>
      <c r="B429" s="10" t="n"/>
      <c r="C429" s="14" t="n"/>
      <c r="D429" s="14" t="n"/>
      <c r="E429" s="14" t="n"/>
      <c r="F429" s="10" t="n"/>
    </row>
    <row r="430">
      <c r="A430" s="13" t="n"/>
      <c r="B430" s="10" t="n"/>
      <c r="C430" s="14" t="n"/>
      <c r="D430" s="14" t="n"/>
      <c r="E430" s="14" t="n"/>
      <c r="F430" s="10" t="n"/>
    </row>
    <row r="431">
      <c r="A431" s="13" t="n"/>
      <c r="B431" s="10" t="n"/>
      <c r="C431" s="14" t="n"/>
      <c r="D431" s="14" t="n"/>
      <c r="E431" s="14" t="n"/>
      <c r="F431" s="10" t="n"/>
    </row>
    <row r="432">
      <c r="A432" s="13" t="n"/>
      <c r="B432" s="10" t="n"/>
      <c r="C432" s="14" t="n"/>
      <c r="D432" s="14" t="n"/>
      <c r="E432" s="14" t="n"/>
      <c r="F432" s="10" t="n"/>
    </row>
    <row r="433">
      <c r="A433" s="13" t="n"/>
      <c r="B433" s="10" t="n"/>
      <c r="C433" s="14" t="n"/>
      <c r="D433" s="14" t="n"/>
      <c r="E433" s="14" t="n"/>
      <c r="F433" s="10" t="n"/>
    </row>
    <row r="434">
      <c r="A434" s="13" t="n"/>
      <c r="B434" s="10" t="n"/>
      <c r="C434" s="14" t="n"/>
      <c r="D434" s="14" t="n"/>
      <c r="E434" s="14" t="n"/>
      <c r="F434" s="10" t="n"/>
    </row>
    <row r="435">
      <c r="A435" s="13" t="n"/>
      <c r="B435" s="10" t="n"/>
      <c r="C435" s="14" t="n"/>
      <c r="D435" s="14" t="n"/>
      <c r="E435" s="14" t="n"/>
      <c r="F435" s="10" t="n"/>
    </row>
    <row r="436">
      <c r="A436" s="13" t="n"/>
      <c r="B436" s="10" t="n"/>
      <c r="C436" s="14" t="n"/>
      <c r="D436" s="14" t="n"/>
      <c r="E436" s="14" t="n"/>
      <c r="F436" s="10" t="n"/>
    </row>
    <row r="437">
      <c r="A437" s="13" t="n"/>
      <c r="B437" s="10" t="n"/>
      <c r="C437" s="14" t="n"/>
      <c r="D437" s="14" t="n"/>
      <c r="E437" s="14" t="n"/>
      <c r="F437" s="10" t="n"/>
    </row>
    <row r="438">
      <c r="A438" s="13" t="n"/>
      <c r="B438" s="10" t="n"/>
      <c r="C438" s="14" t="n"/>
      <c r="D438" s="14" t="n"/>
      <c r="E438" s="14" t="n"/>
      <c r="F438" s="10" t="n"/>
    </row>
    <row r="439">
      <c r="A439" s="13" t="n"/>
      <c r="B439" s="10" t="n"/>
      <c r="C439" s="14" t="n"/>
      <c r="D439" s="14" t="n"/>
      <c r="E439" s="14" t="n"/>
      <c r="F439" s="10" t="n"/>
    </row>
    <row r="440">
      <c r="A440" s="13" t="n"/>
      <c r="B440" s="10" t="n"/>
      <c r="C440" s="14" t="n"/>
      <c r="D440" s="14" t="n"/>
      <c r="E440" s="14" t="n"/>
      <c r="F440" s="10" t="n"/>
    </row>
    <row r="441">
      <c r="A441" s="13" t="n"/>
      <c r="B441" s="10" t="n"/>
      <c r="C441" s="14" t="n"/>
      <c r="D441" s="14" t="n"/>
      <c r="E441" s="14" t="n"/>
      <c r="F441" s="10" t="n"/>
    </row>
    <row r="442">
      <c r="A442" s="13" t="n"/>
      <c r="B442" s="10" t="n"/>
      <c r="C442" s="14" t="n"/>
      <c r="D442" s="14" t="n"/>
      <c r="E442" s="14" t="n"/>
      <c r="F442" s="10" t="n"/>
    </row>
    <row r="443">
      <c r="A443" s="13" t="n"/>
      <c r="B443" s="10" t="n"/>
      <c r="C443" s="14" t="n"/>
      <c r="D443" s="14" t="n"/>
      <c r="E443" s="14" t="n"/>
      <c r="F443" s="10" t="n"/>
    </row>
    <row r="444">
      <c r="A444" s="13" t="n"/>
      <c r="B444" s="10" t="n"/>
      <c r="C444" s="14" t="n"/>
      <c r="D444" s="14" t="n"/>
      <c r="E444" s="14" t="n"/>
      <c r="F444" s="10" t="n"/>
    </row>
    <row r="445">
      <c r="A445" s="13" t="n"/>
      <c r="B445" s="10" t="n"/>
      <c r="C445" s="14" t="n"/>
      <c r="D445" s="14" t="n"/>
      <c r="E445" s="14" t="n"/>
      <c r="F445" s="10" t="n"/>
    </row>
    <row r="446">
      <c r="A446" s="13" t="n"/>
      <c r="B446" s="10" t="n"/>
      <c r="C446" s="14" t="n"/>
      <c r="D446" s="14" t="n"/>
      <c r="E446" s="14" t="n"/>
      <c r="F446" s="10" t="n"/>
    </row>
    <row r="447">
      <c r="A447" s="13" t="n"/>
      <c r="B447" s="10" t="n"/>
      <c r="C447" s="14" t="n"/>
      <c r="D447" s="14" t="n"/>
      <c r="E447" s="14" t="n"/>
      <c r="F447" s="10" t="n"/>
    </row>
    <row r="448">
      <c r="A448" s="13" t="n"/>
      <c r="B448" s="10" t="n"/>
      <c r="C448" s="14" t="n"/>
      <c r="D448" s="14" t="n"/>
      <c r="E448" s="14" t="n"/>
      <c r="F448" s="10" t="n"/>
    </row>
    <row r="449">
      <c r="A449" s="13" t="n"/>
      <c r="B449" s="10" t="n"/>
      <c r="C449" s="14" t="n"/>
      <c r="D449" s="14" t="n"/>
      <c r="E449" s="14" t="n"/>
      <c r="F449" s="10" t="n"/>
    </row>
    <row r="450">
      <c r="A450" s="13" t="n"/>
      <c r="B450" s="10" t="n"/>
      <c r="C450" s="14" t="n"/>
      <c r="D450" s="14" t="n"/>
      <c r="E450" s="14" t="n"/>
      <c r="F450" s="10" t="n"/>
    </row>
    <row r="451">
      <c r="A451" s="13" t="n"/>
      <c r="B451" s="10" t="n"/>
      <c r="C451" s="14" t="n"/>
      <c r="D451" s="14" t="n"/>
      <c r="E451" s="14" t="n"/>
      <c r="F451" s="10" t="n"/>
    </row>
    <row r="452">
      <c r="A452" s="13" t="n"/>
      <c r="B452" s="10" t="n"/>
      <c r="C452" s="14" t="n"/>
      <c r="D452" s="14" t="n"/>
      <c r="E452" s="14" t="n"/>
      <c r="F452" s="10" t="n"/>
    </row>
    <row r="453">
      <c r="A453" s="13" t="n"/>
      <c r="B453" s="10" t="n"/>
      <c r="C453" s="14" t="n"/>
      <c r="D453" s="14" t="n"/>
      <c r="E453" s="14" t="n"/>
      <c r="F453" s="10" t="n"/>
    </row>
    <row r="454">
      <c r="A454" s="13" t="n"/>
      <c r="B454" s="10" t="n"/>
      <c r="C454" s="14" t="n"/>
      <c r="D454" s="14" t="n"/>
      <c r="E454" s="14" t="n"/>
      <c r="F454" s="10" t="n"/>
    </row>
    <row r="455">
      <c r="A455" s="13" t="n"/>
      <c r="B455" s="10" t="n"/>
      <c r="C455" s="14" t="n"/>
      <c r="D455" s="14" t="n"/>
      <c r="E455" s="14" t="n"/>
      <c r="F455" s="10" t="n"/>
    </row>
    <row r="456">
      <c r="A456" s="13" t="n"/>
      <c r="B456" s="10" t="n"/>
      <c r="C456" s="14" t="n"/>
      <c r="D456" s="14" t="n"/>
      <c r="E456" s="14" t="n"/>
      <c r="F456" s="10" t="n"/>
    </row>
    <row r="457">
      <c r="A457" s="13" t="n"/>
      <c r="B457" s="10" t="n"/>
      <c r="C457" s="14" t="n"/>
      <c r="D457" s="14" t="n"/>
      <c r="E457" s="14" t="n"/>
      <c r="F457" s="10" t="n"/>
    </row>
    <row r="458">
      <c r="A458" s="13" t="n"/>
      <c r="B458" s="10" t="n"/>
      <c r="C458" s="14" t="n"/>
      <c r="D458" s="14" t="n"/>
      <c r="E458" s="14" t="n"/>
      <c r="F458" s="10" t="n"/>
    </row>
    <row r="459">
      <c r="A459" s="13" t="n"/>
      <c r="B459" s="10" t="n"/>
      <c r="C459" s="14" t="n"/>
      <c r="D459" s="14" t="n"/>
      <c r="E459" s="14" t="n"/>
      <c r="F459" s="10" t="n"/>
    </row>
    <row r="460">
      <c r="A460" s="13" t="n"/>
      <c r="B460" s="10" t="n"/>
      <c r="C460" s="14" t="n"/>
      <c r="D460" s="14" t="n"/>
      <c r="E460" s="14" t="n"/>
      <c r="F460" s="10" t="n"/>
    </row>
    <row r="461">
      <c r="A461" s="13" t="n"/>
      <c r="B461" s="10" t="n"/>
      <c r="C461" s="14" t="n"/>
      <c r="D461" s="14" t="n"/>
      <c r="E461" s="14" t="n"/>
      <c r="F461" s="10" t="n"/>
    </row>
    <row r="462">
      <c r="A462" s="13" t="n"/>
      <c r="B462" s="10" t="n"/>
      <c r="C462" s="14" t="n"/>
      <c r="D462" s="14" t="n"/>
      <c r="E462" s="14" t="n"/>
      <c r="F462" s="10" t="n"/>
    </row>
    <row r="463">
      <c r="A463" s="13" t="n"/>
      <c r="B463" s="10" t="n"/>
      <c r="C463" s="14" t="n"/>
      <c r="D463" s="14" t="n"/>
      <c r="E463" s="14" t="n"/>
      <c r="F463" s="10" t="n"/>
    </row>
    <row r="464">
      <c r="A464" s="13" t="n"/>
      <c r="B464" s="10" t="n"/>
      <c r="C464" s="14" t="n"/>
      <c r="D464" s="14" t="n"/>
      <c r="E464" s="14" t="n"/>
      <c r="F464" s="10" t="n"/>
    </row>
    <row r="465">
      <c r="A465" s="13" t="n"/>
      <c r="B465" s="10" t="n"/>
      <c r="C465" s="14" t="n"/>
      <c r="D465" s="14" t="n"/>
      <c r="E465" s="14" t="n"/>
      <c r="F465" s="10" t="n"/>
    </row>
    <row r="466">
      <c r="A466" s="13" t="n"/>
      <c r="B466" s="10" t="n"/>
      <c r="C466" s="14" t="n"/>
      <c r="D466" s="14" t="n"/>
      <c r="E466" s="14" t="n"/>
      <c r="F466" s="10" t="n"/>
    </row>
    <row r="467">
      <c r="A467" s="13" t="n"/>
      <c r="B467" s="10" t="n"/>
      <c r="C467" s="14" t="n"/>
      <c r="D467" s="14" t="n"/>
      <c r="E467" s="14" t="n"/>
      <c r="F467" s="10" t="n"/>
    </row>
    <row r="468">
      <c r="A468" s="13" t="n"/>
      <c r="B468" s="10" t="n"/>
      <c r="C468" s="14" t="n"/>
      <c r="D468" s="14" t="n"/>
      <c r="E468" s="14" t="n"/>
      <c r="F468" s="10" t="n"/>
    </row>
    <row r="469">
      <c r="A469" s="13" t="n"/>
      <c r="B469" s="10" t="n"/>
      <c r="C469" s="14" t="n"/>
      <c r="D469" s="14" t="n"/>
      <c r="E469" s="14" t="n"/>
      <c r="F469" s="10" t="n"/>
    </row>
    <row r="470">
      <c r="A470" s="13" t="n"/>
      <c r="B470" s="10" t="n"/>
      <c r="C470" s="14" t="n"/>
      <c r="D470" s="14" t="n"/>
      <c r="E470" s="14" t="n"/>
      <c r="F470" s="10" t="n"/>
    </row>
    <row r="471">
      <c r="A471" s="13" t="n"/>
      <c r="B471" s="10" t="n"/>
      <c r="C471" s="14" t="n"/>
      <c r="D471" s="14" t="n"/>
      <c r="E471" s="14" t="n"/>
      <c r="F471" s="10" t="n"/>
    </row>
    <row r="472">
      <c r="A472" s="13" t="n"/>
      <c r="B472" s="10" t="n"/>
      <c r="C472" s="14" t="n"/>
      <c r="D472" s="14" t="n"/>
      <c r="E472" s="14" t="n"/>
      <c r="F472" s="10" t="n"/>
    </row>
    <row r="473">
      <c r="A473" s="13" t="n"/>
      <c r="B473" s="10" t="n"/>
      <c r="C473" s="14" t="n"/>
      <c r="D473" s="14" t="n"/>
      <c r="E473" s="14" t="n"/>
      <c r="F473" s="10" t="n"/>
    </row>
    <row r="474">
      <c r="A474" s="13" t="n"/>
      <c r="B474" s="10" t="n"/>
      <c r="C474" s="14" t="n"/>
      <c r="D474" s="14" t="n"/>
      <c r="E474" s="14" t="n"/>
      <c r="F474" s="10" t="n"/>
    </row>
    <row r="475">
      <c r="A475" s="13" t="n"/>
      <c r="B475" s="10" t="n"/>
      <c r="C475" s="14" t="n"/>
      <c r="D475" s="14" t="n"/>
      <c r="E475" s="14" t="n"/>
      <c r="F475" s="10" t="n"/>
    </row>
    <row r="476">
      <c r="A476" s="13" t="n"/>
      <c r="B476" s="10" t="n"/>
      <c r="C476" s="14" t="n"/>
      <c r="D476" s="14" t="n"/>
      <c r="E476" s="14" t="n"/>
      <c r="F476" s="10" t="n"/>
    </row>
    <row r="477">
      <c r="A477" s="13" t="n"/>
      <c r="B477" s="10" t="n"/>
      <c r="C477" s="14" t="n"/>
      <c r="D477" s="14" t="n"/>
      <c r="E477" s="14" t="n"/>
      <c r="F477" s="10" t="n"/>
    </row>
    <row r="478">
      <c r="A478" s="13" t="n"/>
      <c r="B478" s="10" t="n"/>
      <c r="C478" s="14" t="n"/>
      <c r="D478" s="14" t="n"/>
      <c r="E478" s="14" t="n"/>
      <c r="F478" s="10" t="n"/>
    </row>
    <row r="479">
      <c r="A479" s="13" t="n"/>
      <c r="B479" s="10" t="n"/>
      <c r="C479" s="14" t="n"/>
      <c r="D479" s="14" t="n"/>
      <c r="E479" s="14" t="n"/>
      <c r="F479" s="10" t="n"/>
    </row>
    <row r="480">
      <c r="A480" s="13" t="n"/>
      <c r="B480" s="10" t="n"/>
      <c r="C480" s="14" t="n"/>
      <c r="D480" s="14" t="n"/>
      <c r="E480" s="14" t="n"/>
      <c r="F480" s="10" t="n"/>
    </row>
    <row r="481">
      <c r="A481" s="13" t="n"/>
      <c r="B481" s="10" t="n"/>
      <c r="C481" s="14" t="n"/>
      <c r="D481" s="14" t="n"/>
      <c r="E481" s="14" t="n"/>
      <c r="F481" s="10" t="n"/>
    </row>
    <row r="482">
      <c r="A482" s="13" t="n"/>
      <c r="B482" s="10" t="n"/>
      <c r="C482" s="14" t="n"/>
      <c r="D482" s="14" t="n"/>
      <c r="E482" s="14" t="n"/>
      <c r="F482" s="10" t="n"/>
    </row>
    <row r="483">
      <c r="A483" s="13" t="n"/>
      <c r="B483" s="10" t="n"/>
      <c r="C483" s="14" t="n"/>
      <c r="D483" s="14" t="n"/>
      <c r="E483" s="14" t="n"/>
      <c r="F483" s="10" t="n"/>
    </row>
    <row r="484">
      <c r="A484" s="13" t="n"/>
      <c r="B484" s="10" t="n"/>
      <c r="C484" s="14" t="n"/>
      <c r="D484" s="14" t="n"/>
      <c r="E484" s="14" t="n"/>
      <c r="F484" s="10" t="n"/>
    </row>
    <row r="485">
      <c r="A485" s="13" t="n"/>
      <c r="B485" s="10" t="n"/>
      <c r="C485" s="14" t="n"/>
      <c r="D485" s="14" t="n"/>
      <c r="E485" s="14" t="n"/>
      <c r="F485" s="10" t="n"/>
    </row>
    <row r="486">
      <c r="A486" s="13" t="n"/>
      <c r="B486" s="10" t="n"/>
      <c r="C486" s="14" t="n"/>
      <c r="D486" s="14" t="n"/>
      <c r="E486" s="14" t="n"/>
      <c r="F486" s="10" t="n"/>
    </row>
    <row r="487">
      <c r="A487" s="13" t="n"/>
      <c r="B487" s="10" t="n"/>
      <c r="C487" s="14" t="n"/>
      <c r="D487" s="14" t="n"/>
      <c r="E487" s="14" t="n"/>
      <c r="F487" s="10" t="n"/>
    </row>
    <row r="488">
      <c r="A488" s="13" t="n"/>
      <c r="B488" s="10" t="n"/>
      <c r="C488" s="14" t="n"/>
      <c r="D488" s="14" t="n"/>
      <c r="E488" s="14" t="n"/>
      <c r="F488" s="10" t="n"/>
    </row>
    <row r="489">
      <c r="A489" s="13" t="n"/>
      <c r="B489" s="10" t="n"/>
      <c r="C489" s="14" t="n"/>
      <c r="D489" s="14" t="n"/>
      <c r="E489" s="14" t="n"/>
      <c r="F489" s="10" t="n"/>
    </row>
    <row r="490">
      <c r="A490" s="13" t="n"/>
      <c r="B490" s="10" t="n"/>
      <c r="C490" s="14" t="n"/>
      <c r="D490" s="14" t="n"/>
      <c r="E490" s="14" t="n"/>
      <c r="F490" s="10" t="n"/>
    </row>
    <row r="491">
      <c r="A491" s="13" t="n"/>
      <c r="B491" s="10" t="n"/>
      <c r="C491" s="14" t="n"/>
      <c r="D491" s="14" t="n"/>
      <c r="E491" s="14" t="n"/>
      <c r="F491" s="10" t="n"/>
    </row>
    <row r="492">
      <c r="A492" s="13" t="n"/>
      <c r="B492" s="10" t="n"/>
      <c r="C492" s="14" t="n"/>
      <c r="D492" s="14" t="n"/>
      <c r="E492" s="14" t="n"/>
      <c r="F492" s="10" t="n"/>
    </row>
    <row r="493">
      <c r="A493" s="13" t="n"/>
      <c r="B493" s="10" t="n"/>
      <c r="C493" s="14" t="n"/>
      <c r="D493" s="14" t="n"/>
      <c r="E493" s="14" t="n"/>
      <c r="F493" s="10" t="n"/>
    </row>
    <row r="494">
      <c r="A494" s="13" t="n"/>
      <c r="B494" s="10" t="n"/>
      <c r="C494" s="14" t="n"/>
      <c r="D494" s="14" t="n"/>
      <c r="E494" s="14" t="n"/>
      <c r="F494" s="10" t="n"/>
    </row>
    <row r="495">
      <c r="A495" s="13" t="n"/>
      <c r="B495" s="10" t="n"/>
      <c r="C495" s="14" t="n"/>
      <c r="D495" s="14" t="n"/>
      <c r="E495" s="14" t="n"/>
      <c r="F495" s="10" t="n"/>
    </row>
    <row r="496">
      <c r="A496" s="13" t="n"/>
      <c r="B496" s="10" t="n"/>
      <c r="C496" s="14" t="n"/>
      <c r="D496" s="14" t="n"/>
      <c r="E496" s="14" t="n"/>
      <c r="F496" s="10" t="n"/>
    </row>
    <row r="497">
      <c r="A497" s="13" t="n"/>
      <c r="B497" s="10" t="n"/>
      <c r="C497" s="14" t="n"/>
      <c r="D497" s="14" t="n"/>
      <c r="E497" s="14" t="n"/>
      <c r="F497" s="10" t="n"/>
    </row>
    <row r="498">
      <c r="A498" s="13" t="n"/>
      <c r="B498" s="10" t="n"/>
      <c r="C498" s="14" t="n"/>
      <c r="D498" s="14" t="n"/>
      <c r="E498" s="14" t="n"/>
      <c r="F498" s="10" t="n"/>
    </row>
    <row r="499">
      <c r="A499" s="13" t="n"/>
      <c r="B499" s="10" t="n"/>
      <c r="C499" s="14" t="n"/>
      <c r="D499" s="14" t="n"/>
      <c r="E499" s="14" t="n"/>
      <c r="F499" s="10" t="n"/>
    </row>
    <row r="500">
      <c r="A500" s="13" t="n"/>
      <c r="B500" s="10" t="n"/>
      <c r="C500" s="14" t="n"/>
      <c r="D500" s="14" t="n"/>
      <c r="E500" s="14" t="n"/>
      <c r="F500" s="10" t="n"/>
    </row>
    <row r="501">
      <c r="A501" s="13" t="n"/>
      <c r="B501" s="10" t="n"/>
      <c r="C501" s="14" t="n"/>
      <c r="D501" s="14" t="n"/>
      <c r="E501" s="14" t="n"/>
      <c r="F501" s="10" t="n"/>
    </row>
    <row r="502">
      <c r="A502" s="13" t="n"/>
      <c r="B502" s="10" t="n"/>
      <c r="C502" s="14" t="n"/>
      <c r="D502" s="14" t="n"/>
      <c r="E502" s="14" t="n"/>
      <c r="F502" s="10" t="n"/>
    </row>
    <row r="503">
      <c r="A503" s="13" t="n"/>
      <c r="B503" s="10" t="n"/>
      <c r="C503" s="14" t="n"/>
      <c r="D503" s="14" t="n"/>
      <c r="E503" s="14" t="n"/>
      <c r="F503" s="10" t="n"/>
    </row>
    <row r="504">
      <c r="A504" s="13" t="n"/>
      <c r="B504" s="10" t="n"/>
      <c r="C504" s="14" t="n"/>
      <c r="D504" s="14" t="n"/>
      <c r="E504" s="14" t="n"/>
      <c r="F504" s="10" t="n"/>
    </row>
  </sheetData>
  <dataValidations count="1">
    <dataValidation sqref="B5:B504" showDropDown="0" showInputMessage="0" showErrorMessage="0" allowBlank="1" type="list">
      <formula1>=支払先台帳!$A$6:$A$105</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6" customWidth="1" min="1" max="1"/>
    <col width="12" customWidth="1" min="2" max="2"/>
    <col width="12" customWidth="1" min="3" max="3"/>
    <col width="18" customWidth="1" min="4" max="4"/>
  </cols>
  <sheetData>
    <row r="1">
      <c r="A1" s="1" t="inlineStr">
        <is>
          <t>法定調書合計表(報酬、料金、契約金及び賞金)の集計</t>
        </is>
      </c>
    </row>
    <row r="2">
      <c r="A2" s="4" t="inlineStr">
        <is>
          <t>国税庁の合計表の欄の並びを参考にした集計表です。様式そのものではありません。実際の様式へ転記して提出してください。</t>
        </is>
      </c>
    </row>
    <row r="4" ht="42" customHeight="1">
      <c r="A4" s="5" t="inlineStr">
        <is>
          <t>区分(所得税法204条1項)</t>
        </is>
      </c>
      <c r="B4" s="5" t="inlineStr">
        <is>
          <t>個人
人員</t>
        </is>
      </c>
      <c r="C4" s="5" t="inlineStr">
        <is>
          <t>個人以外
人員</t>
        </is>
      </c>
    </row>
    <row r="5">
      <c r="A5" s="10" t="inlineStr">
        <is>
          <t>1号 原稿料・講演料等</t>
        </is>
      </c>
      <c r="B5" s="15">
        <f>COUNTIFS(支払先台帳!$N$6:$N$105,1,支払先台帳!$C$6:$C$105,"個人",支払先台帳!$F$6:$F$105,"&gt;0")</f>
        <v/>
      </c>
      <c r="C5" s="15">
        <f>COUNTIFS(支払先台帳!$N$6:$N$105,1,支払先台帳!$C$6:$C$105,"法人",支払先台帳!$F$6:$F$105,"&gt;0")</f>
        <v/>
      </c>
    </row>
    <row r="6">
      <c r="A6" s="10" t="inlineStr">
        <is>
          <t>2号 弁護士・税理士等</t>
        </is>
      </c>
      <c r="B6" s="15">
        <f>COUNTIFS(支払先台帳!$N$6:$N$105,2,支払先台帳!$C$6:$C$105,"個人",支払先台帳!$F$6:$F$105,"&gt;0")</f>
        <v/>
      </c>
      <c r="C6" s="15">
        <f>COUNTIFS(支払先台帳!$N$6:$N$105,2,支払先台帳!$C$6:$C$105,"法人",支払先台帳!$F$6:$F$105,"&gt;0")</f>
        <v/>
      </c>
    </row>
    <row r="7">
      <c r="A7" s="10" t="inlineStr">
        <is>
          <t>3号 診療報酬</t>
        </is>
      </c>
      <c r="B7" s="15">
        <f>COUNTIFS(支払先台帳!$N$6:$N$105,3,支払先台帳!$C$6:$C$105,"個人",支払先台帳!$F$6:$F$105,"&gt;0")</f>
        <v/>
      </c>
      <c r="C7" s="15">
        <f>COUNTIFS(支払先台帳!$N$6:$N$105,3,支払先台帳!$C$6:$C$105,"法人",支払先台帳!$F$6:$F$105,"&gt;0")</f>
        <v/>
      </c>
    </row>
    <row r="8">
      <c r="A8" s="10" t="inlineStr">
        <is>
          <t>4号 職業野球選手・外交員等</t>
        </is>
      </c>
      <c r="B8" s="15">
        <f>COUNTIFS(支払先台帳!$N$6:$N$105,4,支払先台帳!$C$6:$C$105,"個人",支払先台帳!$F$6:$F$105,"&gt;0")</f>
        <v/>
      </c>
      <c r="C8" s="15">
        <f>COUNTIFS(支払先台帳!$N$6:$N$105,4,支払先台帳!$C$6:$C$105,"法人",支払先台帳!$F$6:$F$105,"&gt;0")</f>
        <v/>
      </c>
    </row>
    <row r="9">
      <c r="A9" s="10" t="inlineStr">
        <is>
          <t>5号 芸能等の出演・演出</t>
        </is>
      </c>
      <c r="B9" s="15">
        <f>COUNTIFS(支払先台帳!$N$6:$N$105,5,支払先台帳!$C$6:$C$105,"個人",支払先台帳!$F$6:$F$105,"&gt;0")</f>
        <v/>
      </c>
      <c r="C9" s="15">
        <f>COUNTIFS(支払先台帳!$N$6:$N$105,5,支払先台帳!$C$6:$C$105,"法人",支払先台帳!$F$6:$F$105,"&gt;0")</f>
        <v/>
      </c>
    </row>
    <row r="10">
      <c r="A10" s="10" t="inlineStr">
        <is>
          <t>6号 ホステス等</t>
        </is>
      </c>
      <c r="B10" s="15">
        <f>COUNTIFS(支払先台帳!$N$6:$N$105,6,支払先台帳!$C$6:$C$105,"個人",支払先台帳!$F$6:$F$105,"&gt;0")</f>
        <v/>
      </c>
      <c r="C10" s="15">
        <f>COUNTIFS(支払先台帳!$N$6:$N$105,6,支払先台帳!$C$6:$C$105,"法人",支払先台帳!$F$6:$F$105,"&gt;0")</f>
        <v/>
      </c>
    </row>
    <row r="11">
      <c r="A11" s="10" t="inlineStr">
        <is>
          <t>7号 契約金</t>
        </is>
      </c>
      <c r="B11" s="15">
        <f>COUNTIFS(支払先台帳!$N$6:$N$105,7,支払先台帳!$C$6:$C$105,"個人",支払先台帳!$F$6:$F$105,"&gt;0")</f>
        <v/>
      </c>
      <c r="C11" s="15">
        <f>COUNTIFS(支払先台帳!$N$6:$N$105,7,支払先台帳!$C$6:$C$105,"法人",支払先台帳!$F$6:$F$105,"&gt;0")</f>
        <v/>
      </c>
    </row>
    <row r="12">
      <c r="A12" s="10" t="inlineStr">
        <is>
          <t>8号 広告宣伝のための賞金</t>
        </is>
      </c>
      <c r="B12" s="15">
        <f>COUNTIFS(支払先台帳!$N$6:$N$105,8,支払先台帳!$C$6:$C$105,"個人",支払先台帳!$F$6:$F$105,"&gt;0")</f>
        <v/>
      </c>
      <c r="C12" s="15">
        <f>COUNTIFS(支払先台帳!$N$6:$N$105,8,支払先台帳!$C$6:$C$105,"法人",支払先台帳!$F$6:$F$105,"&gt;0")</f>
        <v/>
      </c>
    </row>
    <row r="14">
      <c r="A14" s="6" t="inlineStr">
        <is>
          <t>Ⓐ 計(支払の対象とした全員)</t>
        </is>
      </c>
      <c r="B14" s="6" t="inlineStr">
        <is>
          <t>人員</t>
        </is>
      </c>
      <c r="C14" s="6" t="inlineStr">
        <is>
          <t>支払金額(税込)</t>
        </is>
      </c>
      <c r="D14" s="6" t="inlineStr">
        <is>
          <t>源泉徴収税額</t>
        </is>
      </c>
    </row>
    <row r="15">
      <c r="A15" s="16" t="inlineStr">
        <is>
          <t>全員の合計</t>
        </is>
      </c>
      <c r="B15" s="17">
        <f>COUNTIFS(支払先台帳!$N$6:$N$105,"&gt;0",支払先台帳!$C$6:$C$105,"&lt;&gt;非居住者等",支払先台帳!$F$6:$F$105,"&gt;0")</f>
        <v/>
      </c>
      <c r="C15" s="17">
        <f>SUMIFS(支払先台帳!$F$6:$F$105,支払先台帳!$N$6:$N$105,"&gt;0",支払先台帳!$C$6:$C$105,"&lt;&gt;非居住者等")</f>
        <v/>
      </c>
      <c r="D15" s="17">
        <f>SUMIFS(支払先台帳!$K$6:$K$105,支払先台帳!$N$6:$N$105,"&gt;0",支払先台帳!$C$6:$C$105,"&lt;&gt;非居住者等")</f>
        <v/>
      </c>
    </row>
    <row r="17">
      <c r="A17" s="6" t="inlineStr">
        <is>
          <t>Ⓑ Ⓐのうち、支払調書を提出するもの</t>
        </is>
      </c>
      <c r="B17" s="6" t="inlineStr">
        <is>
          <t>人員</t>
        </is>
      </c>
      <c r="C17" s="6" t="inlineStr">
        <is>
          <t>支払金額(欄⑤の合計)</t>
        </is>
      </c>
      <c r="D17" s="6" t="inlineStr">
        <is>
          <t>源泉徴収税額</t>
        </is>
      </c>
    </row>
    <row r="18">
      <c r="A18" s="16" t="inlineStr">
        <is>
          <t>提出分の合計</t>
        </is>
      </c>
      <c r="B18" s="17">
        <f>COUNTIF(支払先台帳!$J$6:$J$105,"提出")</f>
        <v/>
      </c>
      <c r="C18" s="17">
        <f>SUMIFS(支払先台帳!$L$6:$L$105,支払先台帳!$J$6:$J$105,"提出")</f>
        <v/>
      </c>
      <c r="D18" s="17">
        <f>SUMIFS(支払先台帳!$K$6:$K$105,支払先台帳!$J$6:$J$105,"提出")</f>
        <v/>
      </c>
    </row>
    <row r="20">
      <c r="A20" s="4" t="inlineStr">
        <is>
          <t>※ 非居住者等への支払は、この集計に含めていません(別様式の調書になります)。</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26" customWidth="1" min="1" max="1"/>
    <col width="10" customWidth="1" min="2" max="2"/>
    <col width="40" customWidth="1" min="3" max="3"/>
    <col width="34" customWidth="1" min="4" max="4"/>
    <col width="16" customWidth="1" min="5" max="5"/>
    <col width="12" customWidth="1" min="6" max="6"/>
    <col width="12" customWidth="1" min="7" max="7"/>
    <col width="14" customWidth="1" min="8" max="8"/>
    <col width="12" customWidth="1" min="9" max="9"/>
    <col width="10" customWidth="1" min="10" max="10"/>
    <col width="14" customWidth="1" min="11" max="11"/>
  </cols>
  <sheetData>
    <row r="1">
      <c r="A1" s="1" t="inlineStr">
        <is>
          <t>記入例(架空の支払先。令和8年中の支払)</t>
        </is>
      </c>
    </row>
    <row r="3" ht="42" customHeight="1">
      <c r="A3" s="5" t="inlineStr">
        <is>
          <t>支払先(架空)</t>
        </is>
      </c>
      <c r="B3" s="5" t="inlineStr">
        <is>
          <t>個人/法人</t>
        </is>
      </c>
      <c r="C3" s="5" t="inlineStr">
        <is>
          <t>区分</t>
        </is>
      </c>
      <c r="D3" s="5" t="inlineStr">
        <is>
          <t>支払の内訳</t>
        </is>
      </c>
      <c r="E3" s="5" t="inlineStr">
        <is>
          <t>年間支払合計(税込)</t>
        </is>
      </c>
      <c r="F3" s="5" t="inlineStr">
        <is>
          <t>うち消費税額</t>
        </is>
      </c>
      <c r="G3" s="5" t="inlineStr">
        <is>
          <t>消費税区分記載</t>
        </is>
      </c>
      <c r="H3" s="5" t="inlineStr">
        <is>
          <t>判定金額</t>
        </is>
      </c>
      <c r="I3" s="5" t="inlineStr">
        <is>
          <t>提出基準</t>
        </is>
      </c>
      <c r="J3" s="5" t="inlineStr">
        <is>
          <t>提出要否</t>
        </is>
      </c>
      <c r="K3" s="5" t="inlineStr">
        <is>
          <t>源泉徴収税額計</t>
        </is>
      </c>
    </row>
    <row r="4">
      <c r="A4" s="7" t="inlineStr">
        <is>
          <t>佐藤税理士事務所(個人)</t>
        </is>
      </c>
      <c r="B4" s="7" t="inlineStr">
        <is>
          <t>個人</t>
        </is>
      </c>
      <c r="C4" s="7" t="inlineStr">
        <is>
          <t>弁護士・税理士・公認会計士・社労士・測量士など(2号)</t>
        </is>
      </c>
      <c r="D4" s="7" t="inlineStr">
        <is>
          <t>顧問料 税込33万円を年2回</t>
        </is>
      </c>
      <c r="E4" s="18" t="n">
        <v>660000</v>
      </c>
      <c r="F4" s="18" t="n">
        <v>60000</v>
      </c>
      <c r="G4" s="7" t="n">
        <v>1</v>
      </c>
      <c r="H4" s="18" t="n">
        <v>600000</v>
      </c>
      <c r="I4" s="18" t="n">
        <v>50000</v>
      </c>
      <c r="J4" s="7" t="inlineStr">
        <is>
          <t>提出</t>
        </is>
      </c>
      <c r="K4" s="18" t="n">
        <v>61260</v>
      </c>
    </row>
    <row r="5">
      <c r="A5" s="7" t="inlineStr">
        <is>
          <t>鈴木デザイン(個人)・区分記載あり</t>
        </is>
      </c>
      <c r="B5" s="7" t="inlineStr">
        <is>
          <t>個人</t>
        </is>
      </c>
      <c r="C5" s="7" t="inlineStr">
        <is>
          <t>原稿料・講演料・デザイン料・翻訳・通訳・著作権使用料など(1号)</t>
        </is>
      </c>
      <c r="D5" s="7" t="inlineStr">
        <is>
          <t>デザイン料 税込1.32万円を年4回</t>
        </is>
      </c>
      <c r="E5" s="18" t="n">
        <v>52800</v>
      </c>
      <c r="F5" s="18" t="n">
        <v>4800</v>
      </c>
      <c r="G5" s="7" t="n">
        <v>1</v>
      </c>
      <c r="H5" s="18" t="n">
        <v>48000</v>
      </c>
      <c r="I5" s="18" t="n">
        <v>50000</v>
      </c>
      <c r="J5" s="7" t="inlineStr">
        <is>
          <t>不要</t>
        </is>
      </c>
      <c r="K5" s="18" t="n">
        <v>4900</v>
      </c>
    </row>
    <row r="6">
      <c r="A6" s="7" t="inlineStr">
        <is>
          <t>鈴木デザイン(個人)・区分記載なし</t>
        </is>
      </c>
      <c r="B6" s="7" t="inlineStr">
        <is>
          <t>個人</t>
        </is>
      </c>
      <c r="C6" s="7" t="inlineStr">
        <is>
          <t>原稿料・講演料・デザイン料・翻訳・通訳・著作権使用料など(1号)</t>
        </is>
      </c>
      <c r="D6" s="7" t="inlineStr">
        <is>
          <t>同じ支払で請求書に消費税の区分がない場合</t>
        </is>
      </c>
      <c r="E6" s="18" t="n">
        <v>52800</v>
      </c>
      <c r="F6" s="18" t="n">
        <v>4800</v>
      </c>
      <c r="G6" s="7" t="n">
        <v>0</v>
      </c>
      <c r="H6" s="18" t="n">
        <v>52800</v>
      </c>
      <c r="I6" s="18" t="n">
        <v>50000</v>
      </c>
      <c r="J6" s="7" t="inlineStr">
        <is>
          <t>提出</t>
        </is>
      </c>
      <c r="K6" s="18" t="n">
        <v>5388</v>
      </c>
    </row>
    <row r="7">
      <c r="A7" s="7" t="inlineStr">
        <is>
          <t>株式会社測量設計(法人)</t>
        </is>
      </c>
      <c r="B7" s="7" t="inlineStr">
        <is>
          <t>法人</t>
        </is>
      </c>
      <c r="C7" s="7" t="inlineStr">
        <is>
          <t>弁護士・税理士・公認会計士・社労士・測量士など(2号)</t>
        </is>
      </c>
      <c r="D7" s="7" t="inlineStr">
        <is>
          <t>測量費用 税込33万円</t>
        </is>
      </c>
      <c r="E7" s="18" t="n">
        <v>330000</v>
      </c>
      <c r="F7" s="18" t="n">
        <v>30000</v>
      </c>
      <c r="G7" s="7" t="n">
        <v>1</v>
      </c>
      <c r="H7" s="18" t="n">
        <v>300000</v>
      </c>
      <c r="I7" s="18" t="n">
        <v>50000</v>
      </c>
      <c r="J7" s="7" t="inlineStr">
        <is>
          <t>提出</t>
        </is>
      </c>
      <c r="K7" s="18" t="n">
        <v>0</v>
      </c>
    </row>
    <row r="8">
      <c r="A8" s="7" t="inlineStr">
        <is>
          <t>田中一郎(外交員)</t>
        </is>
      </c>
      <c r="B8" s="7" t="inlineStr">
        <is>
          <t>個人</t>
        </is>
      </c>
      <c r="C8" s="7" t="inlineStr">
        <is>
          <t>外交員・集金人・電力量計の検針人(4号)</t>
        </is>
      </c>
      <c r="D8" s="7" t="inlineStr">
        <is>
          <t>毎月20万円を12か月</t>
        </is>
      </c>
      <c r="E8" s="18" t="n">
        <v>2400000</v>
      </c>
      <c r="F8" s="18" t="n">
        <v>0</v>
      </c>
      <c r="G8" s="7" t="n">
        <v>0</v>
      </c>
      <c r="H8" s="18" t="n">
        <v>2400000</v>
      </c>
      <c r="I8" s="18" t="n">
        <v>500000</v>
      </c>
      <c r="J8" s="7" t="inlineStr">
        <is>
          <t>提出</t>
        </is>
      </c>
      <c r="K8" s="18" t="n">
        <v>98016</v>
      </c>
    </row>
    <row r="9">
      <c r="A9" s="7" t="inlineStr">
        <is>
          <t>高橋司法書士(個人)</t>
        </is>
      </c>
      <c r="B9" s="7" t="inlineStr">
        <is>
          <t>個人</t>
        </is>
      </c>
      <c r="C9" s="7" t="inlineStr">
        <is>
          <t>司法書士・土地家屋調査士・海事代理士(2号)</t>
        </is>
      </c>
      <c r="D9" s="7" t="inlineStr">
        <is>
          <t>登記報酬 税込11万円</t>
        </is>
      </c>
      <c r="E9" s="18" t="n">
        <v>110000</v>
      </c>
      <c r="F9" s="18" t="n">
        <v>10000</v>
      </c>
      <c r="G9" s="7" t="n">
        <v>1</v>
      </c>
      <c r="H9" s="18" t="n">
        <v>100000</v>
      </c>
      <c r="I9" s="18" t="n">
        <v>50000</v>
      </c>
      <c r="J9" s="7" t="inlineStr">
        <is>
          <t>提出</t>
        </is>
      </c>
      <c r="K9" s="18" t="n">
        <v>9189</v>
      </c>
    </row>
    <row r="10">
      <c r="A10" s="7" t="inlineStr">
        <is>
          <t>合同会社デザイン工房(法人)</t>
        </is>
      </c>
      <c r="B10" s="7" t="inlineStr">
        <is>
          <t>法人</t>
        </is>
      </c>
      <c r="C10" s="7" t="inlineStr">
        <is>
          <t>対象外(列挙されていない仕入・給与など)</t>
        </is>
      </c>
      <c r="D10" s="7" t="inlineStr">
        <is>
          <t>商品の仕入代金 税込110万円</t>
        </is>
      </c>
      <c r="E10" s="18" t="n">
        <v>1100000</v>
      </c>
      <c r="F10" s="18" t="n">
        <v>100000</v>
      </c>
      <c r="G10" s="7" t="n">
        <v>1</v>
      </c>
      <c r="H10" s="7" t="inlineStr">
        <is>
          <t>-</t>
        </is>
      </c>
      <c r="I10" s="7" t="inlineStr">
        <is>
          <t>-</t>
        </is>
      </c>
      <c r="J10" s="7" t="inlineStr">
        <is>
          <t>対象外</t>
        </is>
      </c>
      <c r="K10" s="18" t="n">
        <v>0</v>
      </c>
    </row>
    <row r="12">
      <c r="A12" s="4" t="inlineStr">
        <is>
          <t>源泉徴収税額は、支払ごとに(源泉徴収の対象額×10.21%)を円未満切捨てで計算して合計した額です。消費税が請求書で区分されていれば税抜の報酬額、区分がなければ税込額が対象額です。外交員は毎月(20万円-12万円)×10.21%=8,168円を12回分です。</t>
        </is>
      </c>
    </row>
    <row r="13">
      <c r="A13" s="4" t="inlineStr">
        <is>
          <t>鈴木デザインの2行は、同じ支払でも請求書に消費税の区分があるかどうかで提出要否が変わる例です(国税庁の質疑応答事例の考え方)。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2026-10-29T01:10:17Z</dcterms:created>
  <dcterms:modified xmlns:dcterms="http://purl.org/dc/terms/" xmlns:xsi="http://www.w3.org/2001/XMLSchema-instance" xsi:type="dcterms:W3CDTF">2026-10-29T01:10:17Z</dcterms:modified>
</cp:coreProperties>
</file>