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発行要件チェックリスト" sheetId="1" state="visible" r:id="rId1"/>
    <sheet xmlns:r="http://schemas.openxmlformats.org/officeDocument/2006/relationships" name="利息税務シミュレーター" sheetId="2" state="visible" r:id="rId2"/>
    <sheet xmlns:r="http://schemas.openxmlformats.org/officeDocument/2006/relationships" name="根拠・使い方"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F172A"/>
      <sz val="14"/>
    </font>
    <font>
      <i val="1"/>
      <color rgb="0064748B"/>
      <sz val="9"/>
    </font>
    <font>
      <b val="1"/>
      <color rgb="00FFFFFF"/>
      <sz val="11"/>
    </font>
    <font>
      <b val="1"/>
    </font>
    <font>
      <b val="1"/>
      <color rgb="0000897B"/>
    </font>
  </fonts>
  <fills count="4">
    <fill>
      <patternFill/>
    </fill>
    <fill>
      <patternFill patternType="gray125"/>
    </fill>
    <fill>
      <patternFill patternType="solid">
        <fgColor rgb="0016324F"/>
      </patternFill>
    </fill>
    <fill>
      <patternFill patternType="solid">
        <fgColor rgb="00FBFCFE"/>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pivotButton="0" quotePrefix="0" xfId="0"/>
    <xf numFmtId="0" fontId="0" fillId="3" borderId="1" pivotButton="0" quotePrefix="0" xfId="0"/>
    <xf numFmtId="0" fontId="0" fillId="0" borderId="1" applyAlignment="1" pivotButton="0" quotePrefix="0" xfId="0">
      <alignment horizontal="center"/>
    </xf>
    <xf numFmtId="0" fontId="0" fillId="0" borderId="1" applyAlignment="1" pivotButton="0" quotePrefix="0" xfId="0">
      <alignment vertical="top" wrapText="1"/>
    </xf>
    <xf numFmtId="0" fontId="4" fillId="0" borderId="0" pivotButton="0" quotePrefix="0" xfId="0"/>
    <xf numFmtId="0" fontId="0" fillId="0" borderId="0" applyAlignment="1" pivotButton="0" quotePrefix="0" xfId="0">
      <alignment wrapText="1"/>
    </xf>
    <xf numFmtId="3" fontId="0" fillId="0" borderId="1" pivotButton="0" quotePrefix="0" xfId="0"/>
    <xf numFmtId="0" fontId="5" fillId="0" borderId="1" pivotButton="0" quotePrefix="0" xfId="0"/>
    <xf numFmtId="3" fontId="5" fillId="0" borderId="1" pivotButton="0" quotePrefix="0" xfId="0"/>
  </cellXfs>
  <cellStyles count="1">
    <cellStyle name="Normal" xfId="0" builtinId="0" hidden="0"/>
  </cellStyles>
  <dxfs count="2">
    <dxf>
      <fill>
        <patternFill patternType="solid">
          <fgColor rgb="00E8F5E9"/>
        </patternFill>
      </fill>
    </dxf>
    <dxf>
      <fill>
        <patternFill patternType="solid">
          <fgColor rgb="00FFF3F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showGridLines="0" workbookViewId="0">
      <selection activeCell="A1" sqref="A1"/>
    </sheetView>
  </sheetViews>
  <sheetFormatPr baseColWidth="8" defaultRowHeight="15"/>
  <cols>
    <col width="28" customWidth="1" min="1" max="1"/>
    <col width="20" customWidth="1" min="2" max="2"/>
    <col width="20" customWidth="1" min="3" max="3"/>
    <col width="20" customWidth="1" min="4" max="4"/>
    <col width="20" customWidth="1" min="5" max="5"/>
    <col width="16" customWidth="1" min="6" max="6"/>
    <col width="40" customWidth="1" min="7" max="7"/>
  </cols>
  <sheetData>
    <row r="1">
      <c r="A1" s="1" t="inlineStr">
        <is>
          <t>少人数私募債 発行要件 判定チェックリスト</t>
        </is>
      </c>
    </row>
    <row r="2">
      <c r="A2" s="2" t="inlineStr">
        <is>
          <t>数値を入力すると、発行要件5項目のPASS/FAILと総合判定が自動表示されます。根拠条文は各行に記載しています。</t>
        </is>
      </c>
    </row>
    <row r="4">
      <c r="A4" s="3" t="inlineStr">
        <is>
          <t>項目</t>
        </is>
      </c>
      <c r="B4" s="3" t="inlineStr">
        <is>
          <t>入力</t>
        </is>
      </c>
      <c r="C4" s="3" t="inlineStr">
        <is>
          <t>単位/選択</t>
        </is>
      </c>
      <c r="D4" s="3" t="inlineStr">
        <is>
          <t>判定基準</t>
        </is>
      </c>
      <c r="E4" s="3" t="inlineStr">
        <is>
          <t>判定結果</t>
        </is>
      </c>
      <c r="F4" s="3" t="inlineStr"/>
      <c r="G4" s="3" t="inlineStr">
        <is>
          <t>根拠条文</t>
        </is>
      </c>
    </row>
    <row r="5">
      <c r="A5" s="4" t="inlineStr">
        <is>
          <t>① 発行体は法人である</t>
        </is>
      </c>
      <c r="B5" s="5" t="inlineStr">
        <is>
          <t>TRUE</t>
        </is>
      </c>
      <c r="C5" s="4" t="inlineStr">
        <is>
          <t>TRUE/FALSE</t>
        </is>
      </c>
      <c r="D5" s="4" t="inlineStr">
        <is>
          <t>法人であること</t>
        </is>
      </c>
      <c r="E5" s="6">
        <f>IF(UPPER(B5)="TRUE","PASS","FAIL")</f>
        <v/>
      </c>
      <c r="G5" s="7" t="inlineStr">
        <is>
          <t>会社法上、社債を発行できるのは法人に限られる</t>
        </is>
      </c>
    </row>
    <row r="6">
      <c r="A6" s="4" t="inlineStr">
        <is>
          <t>② 勧誘対象者の人数</t>
        </is>
      </c>
      <c r="B6" s="5" t="n">
        <v>20</v>
      </c>
      <c r="C6" s="4" t="inlineStr">
        <is>
          <t>名</t>
        </is>
      </c>
      <c r="D6" s="4" t="inlineStr">
        <is>
          <t>50名未満（直近3か月以内の同種社債と通算）</t>
        </is>
      </c>
      <c r="E6" s="6">
        <f>IF(B6&lt;50,"PASS","FAIL")</f>
        <v/>
      </c>
      <c r="G6" s="7" t="inlineStr">
        <is>
          <t>金融商品取引法施行令1条の6（通算期間は3か月）</t>
        </is>
      </c>
    </row>
    <row r="7">
      <c r="A7" s="4" t="inlineStr">
        <is>
          <t>③ 発行総額</t>
        </is>
      </c>
      <c r="B7" s="5" t="n">
        <v>30000000</v>
      </c>
      <c r="C7" s="4" t="inlineStr">
        <is>
          <t>円</t>
        </is>
      </c>
      <c r="D7" s="4" t="inlineStr"/>
      <c r="E7" s="4" t="n"/>
      <c r="G7" s="7" t="inlineStr"/>
    </row>
    <row r="8">
      <c r="A8" s="4" t="inlineStr">
        <is>
          <t>④ 1口の金額</t>
        </is>
      </c>
      <c r="B8" s="5" t="n">
        <v>1000000</v>
      </c>
      <c r="C8" s="4" t="inlineStr">
        <is>
          <t>円</t>
        </is>
      </c>
      <c r="D8" s="4" t="inlineStr"/>
      <c r="E8" s="4" t="n"/>
      <c r="G8" s="7" t="inlineStr"/>
    </row>
    <row r="9">
      <c r="A9" s="4" t="inlineStr">
        <is>
          <t>③' 口数（③÷④・自動計算）</t>
        </is>
      </c>
      <c r="B9" s="4">
        <f>IF(B8=0,"",B7/B8)</f>
        <v/>
      </c>
      <c r="C9" s="4" t="inlineStr">
        <is>
          <t>口</t>
        </is>
      </c>
      <c r="D9" s="4" t="inlineStr">
        <is>
          <t>50未満</t>
        </is>
      </c>
      <c r="E9" s="6">
        <f>IF(B9&lt;50,"PASS","FAIL")</f>
        <v/>
      </c>
      <c r="G9" s="7" t="inlineStr">
        <is>
          <t>定義府令13条3項1号ロ(1)(ii)。50未満は転売制限を(2)分割不可で設ける場合の条件（(1)を選ぶなら口数の上限はかからない）</t>
        </is>
      </c>
    </row>
    <row r="10">
      <c r="A10" s="4" t="inlineStr">
        <is>
          <t>④' 発行総額が1億円未満か</t>
        </is>
      </c>
      <c r="B10" s="4">
        <f>B7</f>
        <v/>
      </c>
      <c r="C10" s="4" t="inlineStr">
        <is>
          <t>円</t>
        </is>
      </c>
      <c r="D10" s="4" t="inlineStr">
        <is>
          <t>1億円未満</t>
        </is>
      </c>
      <c r="E10" s="6">
        <f>IF(B7&lt;100000000,"PASS","FAIL")</f>
        <v/>
      </c>
      <c r="G10" s="7" t="inlineStr">
        <is>
          <t>金融商品取引法4条1項の届出義務との関係</t>
        </is>
      </c>
    </row>
    <row r="11">
      <c r="A11" s="4" t="inlineStr">
        <is>
          <t>⑤ 譲渡制限条項を設けるか</t>
        </is>
      </c>
      <c r="B11" s="5" t="inlineStr">
        <is>
          <t>TRUE</t>
        </is>
      </c>
      <c r="C11" s="4" t="inlineStr">
        <is>
          <t>TRUE/FALSE</t>
        </is>
      </c>
      <c r="D11" s="4" t="inlineStr">
        <is>
          <t>(1)一括譲渡以外の譲渡を禁止する制限、または(2)総数50未満＋分割不可の制限のいずれか</t>
        </is>
      </c>
      <c r="E11" s="6">
        <f>IF(UPPER(B11)="TRUE","PASS","FAIL")</f>
        <v/>
      </c>
      <c r="G11" s="7" t="inlineStr">
        <is>
          <t>金商法施行令1条の7第2号ハ → 定義府令13条3項1号ロ（制限の中身は内閣府令に委任）</t>
        </is>
      </c>
    </row>
    <row r="13">
      <c r="A13" s="8" t="inlineStr">
        <is>
          <t>総合判定</t>
        </is>
      </c>
      <c r="B13" s="9">
        <f>IF(COUNTIF(E5:E11,"FAIL")=0,"少人数私募債の発行要件5項目をすべて満たしています","満たしていない項目があります")</f>
        <v/>
      </c>
    </row>
    <row r="15">
      <c r="A15" s="2" t="inlineStr">
        <is>
          <t>注: 「TRUE/FALSE」欄は半角で TRUE または FALSE と入力してください。口数・1億円未満の判定はB列の数値から自動計算されます。本シートは⑤を(2)分割不可の制限で設ける前提で③の口数を判定しています。</t>
        </is>
      </c>
    </row>
  </sheetData>
  <mergeCells count="4">
    <mergeCell ref="A2:G2"/>
    <mergeCell ref="A1:G1"/>
    <mergeCell ref="B13:G13"/>
    <mergeCell ref="A15:G15"/>
  </mergeCells>
  <conditionalFormatting sqref="E5:E11">
    <cfRule type="cellIs" priority="1" operator="equal" dxfId="0">
      <formula>"PASS"</formula>
    </cfRule>
    <cfRule type="cellIs" priority="2" operator="equal" dxfId="1">
      <formula>"FAIL"</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showGridLines="0" workbookViewId="0">
      <selection activeCell="A1" sqref="A1"/>
    </sheetView>
  </sheetViews>
  <sheetFormatPr baseColWidth="8" defaultRowHeight="15"/>
  <cols>
    <col width="36" customWidth="1" min="1" max="1"/>
    <col width="22" customWidth="1" min="2" max="2"/>
    <col width="22" customWidth="1" min="3" max="3"/>
    <col width="22" customWidth="1" min="4" max="4"/>
    <col width="50" customWidth="1" min="5" max="5"/>
  </cols>
  <sheetData>
    <row r="1">
      <c r="A1" s="1" t="inlineStr">
        <is>
          <t>少人数私募債 利息の手取り額シミュレーター</t>
        </is>
      </c>
    </row>
    <row r="2">
      <c r="A2" s="2" t="inlineStr">
        <is>
          <t>元本・利率・受取人区分・他の所得を入力すると、分離課税(20.315%)または総合課税の手取り額を試算します（概算）。</t>
        </is>
      </c>
    </row>
    <row r="4">
      <c r="A4" s="3" t="inlineStr">
        <is>
          <t>入力項目</t>
        </is>
      </c>
      <c r="B4" s="3" t="inlineStr">
        <is>
          <t>値</t>
        </is>
      </c>
    </row>
    <row r="5">
      <c r="A5" s="4" t="inlineStr">
        <is>
          <t>元本（円）</t>
        </is>
      </c>
      <c r="B5" s="5" t="n">
        <v>10000000</v>
      </c>
    </row>
    <row r="6">
      <c r="A6" s="4" t="inlineStr">
        <is>
          <t>年利率（％）</t>
        </is>
      </c>
      <c r="B6" s="5" t="n">
        <v>3</v>
      </c>
    </row>
    <row r="7">
      <c r="A7" s="4" t="inlineStr">
        <is>
          <t>受取人区分（判定株主等 / 第三者）</t>
        </is>
      </c>
      <c r="B7" s="5" t="inlineStr">
        <is>
          <t>判定株主等</t>
        </is>
      </c>
    </row>
    <row r="8">
      <c r="A8" s="4" t="inlineStr">
        <is>
          <t>他の所得にかかる課税所得金額（円・判定株主等の場合のみ使用）</t>
        </is>
      </c>
      <c r="B8" s="5" t="n">
        <v>5000000</v>
      </c>
    </row>
    <row r="10">
      <c r="A10" s="2" t="inlineStr">
        <is>
          <t>※ 受取人区分には「判定株主等」または「第三者」と入力してください。</t>
        </is>
      </c>
    </row>
    <row r="12">
      <c r="A12" s="3" t="inlineStr">
        <is>
          <t>計算結果</t>
        </is>
      </c>
      <c r="B12" s="3" t="inlineStr">
        <is>
          <t>金額（円）</t>
        </is>
      </c>
    </row>
    <row r="13">
      <c r="A13" s="4" t="inlineStr">
        <is>
          <t>年間利息額</t>
        </is>
      </c>
      <c r="B13" s="10">
        <f>B5*B6/100</f>
        <v/>
      </c>
    </row>
    <row r="14">
      <c r="A14" s="4" t="inlineStr">
        <is>
          <t>他の所得のみの所得税額</t>
        </is>
      </c>
      <c r="B14" s="10">
        <f>IF(B8&lt;=0,0,IF(B8&lt;=1949000,B8*0.05,IF(B8&lt;=3299000,B8*0.1-97500,IF(B8&lt;=6949000,B8*0.2-427500,IF(B8&lt;=8999000,B8*0.23-636000,IF(B8&lt;=17999000,B8*0.33-1536000,IF(B8&lt;=39999000,B8*0.4-2796000,B8*0.45-4796000)))))))</f>
        <v/>
      </c>
    </row>
    <row r="15">
      <c r="A15" s="4" t="inlineStr">
        <is>
          <t>他の所得+利息の所得税額</t>
        </is>
      </c>
      <c r="B15" s="10">
        <f>IF((B8+B13)&lt;=0,0,IF((B8+B13)&lt;=1949000,(B8+B13)*0.05,IF((B8+B13)&lt;=3299000,(B8+B13)*0.1-97500,IF((B8+B13)&lt;=6949000,(B8+B13)*0.2-427500,IF((B8+B13)&lt;=8999000,(B8+B13)*0.23-636000,IF((B8+B13)&lt;=17999000,(B8+B13)*0.33-1536000,IF((B8+B13)&lt;=39999000,(B8+B13)*0.4-2796000,(B8+B13)*0.45-4796000)))))))</f>
        <v/>
      </c>
    </row>
    <row r="16">
      <c r="A16" s="4" t="inlineStr">
        <is>
          <t>総合課税：所得税の増加分</t>
        </is>
      </c>
      <c r="B16" s="10">
        <f>B15-B14</f>
        <v/>
      </c>
    </row>
    <row r="17">
      <c r="A17" s="4" t="inlineStr">
        <is>
          <t>総合課税：復興特別所得税(2.1%)</t>
        </is>
      </c>
      <c r="B17" s="10">
        <f>B16*0.021</f>
        <v/>
      </c>
    </row>
    <row r="18">
      <c r="A18" s="4" t="inlineStr">
        <is>
          <t>総合課税：住民税(10%概算)</t>
        </is>
      </c>
      <c r="B18" s="10">
        <f>B13*0.1</f>
        <v/>
      </c>
    </row>
    <row r="19">
      <c r="A19" s="4" t="inlineStr">
        <is>
          <t>総合課税：税負担合計</t>
        </is>
      </c>
      <c r="B19" s="10">
        <f>B16+B17+B18</f>
        <v/>
      </c>
    </row>
    <row r="20">
      <c r="A20" s="4" t="inlineStr">
        <is>
          <t>総合課税：手取り額</t>
        </is>
      </c>
      <c r="B20" s="10">
        <f>B13-B19</f>
        <v/>
      </c>
    </row>
    <row r="21">
      <c r="A21" s="4" t="inlineStr">
        <is>
          <t>（参考）分離課税20.315%の税額</t>
        </is>
      </c>
      <c r="B21" s="10">
        <f>B13*0.20315</f>
        <v/>
      </c>
    </row>
    <row r="22">
      <c r="A22" s="4" t="inlineStr">
        <is>
          <t>（参考）分離課税20.315%の手取り額</t>
        </is>
      </c>
      <c r="B22" s="10">
        <f>B13-B21</f>
        <v/>
      </c>
    </row>
    <row r="23">
      <c r="A23" s="11" t="inlineStr">
        <is>
          <t>採用する手取り額（受取人区分に応じて自動選択）</t>
        </is>
      </c>
      <c r="B23" s="12">
        <f>IF(B7="第三者",B22,B20)</f>
        <v/>
      </c>
    </row>
    <row r="25">
      <c r="A25" s="2" t="inlineStr">
        <is>
          <t>※ 本シートは所得税速算表（国税庁タックスアンサーNo.2260・令和8年4月1日現在法令等）に基づく概算です。各種控除・自治体ごとの住民税計算の細部までは反映していません。実際の税額は税理士にご確認ください。</t>
        </is>
      </c>
    </row>
  </sheetData>
  <mergeCells count="4">
    <mergeCell ref="A2:E2"/>
    <mergeCell ref="A1:E1"/>
    <mergeCell ref="A25:E25"/>
    <mergeCell ref="A10:E1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00" customWidth="1" min="1" max="1"/>
  </cols>
  <sheetData>
    <row r="1">
      <c r="A1" s="1" t="inlineStr">
        <is>
          <t>このテンプレートの使い方と根拠</t>
        </is>
      </c>
    </row>
    <row r="2"/>
    <row r="3">
      <c r="A3" t="inlineStr">
        <is>
          <t>■ シート1「発行要件チェックリスト」</t>
        </is>
      </c>
    </row>
    <row r="4">
      <c r="A4" t="inlineStr">
        <is>
          <t>・B列の入力値（法人格TRUE/FALSE、勧誘人数、発行総額、1口の金額、譲渡制限TRUE/FALSE）を書き換えると、E列のPASS/FAILとB13の総合判定が自動更新されます。</t>
        </is>
      </c>
    </row>
    <row r="5">
      <c r="A5" t="inlineStr">
        <is>
          <t>・勧誘人数は「直近3か月以内に発行した同一種類・同一条件の社債の勧誘人数と通算」で判定します（金融商品取引法施行令1条の6）。実務解説サイトでは「6か月」と書かれていることがありますが、条文上の通算期間は3か月です。</t>
        </is>
      </c>
    </row>
    <row r="6">
      <c r="A6" t="inlineStr">
        <is>
          <t>・譲渡制限は、金商法施行令1条の7第2号ハの委任を受けた定義府令13条3項1号ロが、(1)取得した者が一括して譲渡する場合以外の譲渡を禁止する制限、または(2)券面の総数が50未満である場合にその性質により分割できない旨・表示された単位未満に分割できない旨の制限、のいずれかを社債要項（募集要項）に定め、その旨を券面に記載して交付することを求めています。（「一括して他の一の者に譲渡する場合以外」という言い回しは株券等・新株予約権証券等の規定で、社債券には当たりません。）</t>
        </is>
      </c>
    </row>
    <row r="7"/>
    <row r="8">
      <c r="A8" t="inlineStr">
        <is>
          <t>■ シート2「利息税務シミュレーター」</t>
        </is>
      </c>
    </row>
    <row r="9">
      <c r="A9" t="inlineStr">
        <is>
          <t>・受取人区分に「判定株主等」と入力すると総合課税、「第三者」と入力すると分離課税(20.315%)で試算します。</t>
        </is>
      </c>
    </row>
    <row r="10">
      <c r="A10" t="inlineStr">
        <is>
          <t>・「判定株主等」とは、発行会社を同族会社と判定する基礎になった株主（大株主グループ）およびその親族等を指します（国税庁タックスアンサーNo.1310）。平成28年1月1日以後に支払を受けるべき利子から総合課税の対象です。令和3年4月1日以後は株主である法人と特殊の関係にある個人等にも範囲が広がり、令和8年4月1日以後は、同族会社の役員等が受ける「その同族会社以外の法人が発行した社債」の利子でも、実質的にその同族会社から支払を受けるものと認められる場合は総合課税の対象です。なお総合課税になっても所得区分は利子所得のままで、雑所得として総合課税になるのは償還金（No.1510）です。</t>
        </is>
      </c>
    </row>
    <row r="11">
      <c r="A11" t="inlineStr">
        <is>
          <t>・総合課税の所得税は、国税庁タックスアンサーNo.2260の所得税速算表に基づき、「他の所得+利息」の所得税額から「他の所得のみ」の所得税額を差し引く限界税額方式で計算しています。</t>
        </is>
      </c>
    </row>
    <row r="12">
      <c r="A12" t="inlineStr">
        <is>
          <t>・住民税は総合課税時の標準税率10%の概算です。実際の税額は専門家にご確認ください。</t>
        </is>
      </c>
    </row>
    <row r="13"/>
    <row r="14">
      <c r="A14" t="inlineStr">
        <is>
          <t>■ 一次ソース</t>
        </is>
      </c>
    </row>
    <row r="15">
      <c r="A15" t="inlineStr">
        <is>
          <t>・国税庁タックスアンサー No.1310「利息を受け取ったとき（利子所得）」https://www.nta.go.jp/taxes/shiraberu/taxanswer/shotoku/1310.htm</t>
        </is>
      </c>
    </row>
    <row r="16">
      <c r="A16" t="inlineStr">
        <is>
          <t>・国税庁タックスアンサー No.1510「公社債の償還金と税金」https://www.nta.go.jp/taxes/shiraberu/taxanswer/shotoku/1510.htm</t>
        </is>
      </c>
    </row>
    <row r="17">
      <c r="A17" t="inlineStr">
        <is>
          <t>・国税庁タックスアンサー No.2260「所得税の税率」https://www.nta.go.jp/taxes/shiraberu/taxanswer/shotoku/2260.htm</t>
        </is>
      </c>
    </row>
    <row r="18">
      <c r="A18" t="inlineStr">
        <is>
          <t>・会社法362条4項5号・681条 https://laws.e-gov.go.jp/law/417AC0000000086</t>
        </is>
      </c>
    </row>
    <row r="19">
      <c r="A19" t="inlineStr">
        <is>
          <t>・金融商品取引法施行令1条の6・1条の7 https://laws.e-gov.go.jp/law/340CO0000000321</t>
        </is>
      </c>
    </row>
    <row r="20">
      <c r="A20" t="inlineStr">
        <is>
          <t>・金融商品取引法第二条に規定する定義に関する内閣府令（定義府令）13条3項 https://laws.e-gov.go.jp/law/405M50000040014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2026-10-05T08:29:25Z</dcterms:created>
  <dcterms:modified xmlns:dcterms="http://purl.org/dc/terms/" xmlns:xsi="http://www.w3.org/2001/XMLSchema-instance" xsi:type="dcterms:W3CDTF">2026-10-06T00:44:53Z</dcterms:modified>
</cp:coreProperties>
</file>