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作成シート" sheetId="2" state="visible" r:id="rId2"/>
    <sheet xmlns:r="http://schemas.openxmlformats.org/officeDocument/2006/relationships" name="祝日" sheetId="3" state="visible" r:id="rId3"/>
    <sheet xmlns:r="http://schemas.openxmlformats.org/officeDocument/2006/relationships" name="記入例"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yyyy&quot;年&quot;m&quot;月&quot;d&quot;日&quot;"/>
  </numFmts>
  <fonts count="6">
    <font>
      <name val="Calibri"/>
      <family val="2"/>
      <color theme="1"/>
      <sz val="11"/>
      <scheme val="minor"/>
    </font>
    <font>
      <name val="Yu Gothic"/>
      <b val="1"/>
      <color rgb="001E293B"/>
      <sz val="14"/>
    </font>
    <font>
      <name val="Yu Gothic"/>
      <sz val="10"/>
    </font>
    <font>
      <name val="Yu Gothic"/>
      <b val="1"/>
      <sz val="10"/>
    </font>
    <font>
      <name val="Yu Gothic"/>
      <b val="1"/>
      <color rgb="00FFFFFF"/>
      <sz val="10"/>
    </font>
    <font>
      <name val="Yu Gothic"/>
      <color rgb="00475569"/>
      <sz val="9"/>
    </font>
  </fonts>
  <fills count="6">
    <fill>
      <patternFill/>
    </fill>
    <fill>
      <patternFill patternType="gray125"/>
    </fill>
    <fill>
      <patternFill patternType="solid">
        <fgColor rgb="001E3A5F"/>
      </patternFill>
    </fill>
    <fill>
      <patternFill patternType="solid">
        <fgColor rgb="00FEF3C7"/>
      </patternFill>
    </fill>
    <fill>
      <patternFill patternType="solid">
        <fgColor rgb="00DCFCE7"/>
      </patternFill>
    </fill>
    <fill>
      <patternFill patternType="solid">
        <fgColor rgb="00E2E8F0"/>
      </patternFill>
    </fill>
  </fills>
  <borders count="6">
    <border>
      <left/>
      <right/>
      <top/>
      <bottom/>
      <diagonal/>
    </border>
    <border>
      <left style="thin">
        <color rgb="0094A3B8"/>
      </left>
      <right style="thin">
        <color rgb="0094A3B8"/>
      </right>
      <top style="thin">
        <color rgb="0094A3B8"/>
      </top>
      <bottom style="thin">
        <color rgb="0094A3B8"/>
      </bottom>
    </border>
    <border>
      <left/>
      <right/>
      <top style="thin">
        <color rgb="0094A3B8"/>
      </top>
      <bottom/>
      <diagonal/>
    </border>
    <border>
      <left/>
      <right style="thin">
        <color rgb="0094A3B8"/>
      </right>
      <top style="thin">
        <color rgb="0094A3B8"/>
      </top>
      <bottom/>
      <diagonal/>
    </border>
    <border>
      <left/>
      <right/>
      <top style="thin">
        <color rgb="0094A3B8"/>
      </top>
      <bottom style="thin">
        <color rgb="0094A3B8"/>
      </bottom>
      <diagonal/>
    </border>
    <border>
      <left/>
      <right style="thin">
        <color rgb="0094A3B8"/>
      </right>
      <top style="thin">
        <color rgb="0094A3B8"/>
      </top>
      <bottom style="thin">
        <color rgb="0094A3B8"/>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pivotButton="0" quotePrefix="0" xfId="0"/>
    <xf numFmtId="0" fontId="2" fillId="3" borderId="1" applyAlignment="1" pivotButton="0" quotePrefix="0" xfId="0">
      <alignment horizontal="left"/>
    </xf>
    <xf numFmtId="0" fontId="0" fillId="0" borderId="4" pivotButton="0" quotePrefix="0" xfId="0"/>
    <xf numFmtId="0" fontId="0" fillId="0" borderId="5" pivotButton="0" quotePrefix="0" xfId="0"/>
    <xf numFmtId="165" fontId="2" fillId="3" borderId="1" applyAlignment="1" pivotButton="0" quotePrefix="0" xfId="0">
      <alignment horizontal="left"/>
    </xf>
    <xf numFmtId="0" fontId="2" fillId="0" borderId="0" pivotButton="0" quotePrefix="0" xfId="0"/>
    <xf numFmtId="165" fontId="3" fillId="4" borderId="1" pivotButton="0" quotePrefix="0" xfId="0"/>
    <xf numFmtId="3" fontId="2" fillId="3" borderId="1" applyAlignment="1" pivotButton="0" quotePrefix="0" xfId="0">
      <alignment horizontal="left"/>
    </xf>
    <xf numFmtId="0" fontId="3" fillId="4" borderId="1" pivotButton="0" quotePrefix="0" xfId="0"/>
    <xf numFmtId="0" fontId="5" fillId="0" borderId="0" pivotButton="0" quotePrefix="0" xfId="0"/>
    <xf numFmtId="0" fontId="4" fillId="2" borderId="1" applyAlignment="1" pivotButton="0" quotePrefix="0" xfId="0">
      <alignment horizontal="center" vertical="center" wrapText="1"/>
    </xf>
    <xf numFmtId="0" fontId="2" fillId="0" borderId="1" pivotButton="0" quotePrefix="0" xfId="0"/>
    <xf numFmtId="3" fontId="2" fillId="0" borderId="1" pivotButton="0" quotePrefix="0" xfId="0"/>
    <xf numFmtId="3" fontId="2" fillId="5" borderId="1" pivotButton="0" quotePrefix="0" xfId="0"/>
    <xf numFmtId="0" fontId="2" fillId="5" borderId="1" pivotButton="0" quotePrefix="0" xfId="0"/>
    <xf numFmtId="0" fontId="4" fillId="2" borderId="0" applyAlignment="1" pivotButton="0" quotePrefix="0" xfId="0">
      <alignment horizontal="center" vertical="center" wrapText="1"/>
    </xf>
    <xf numFmtId="165" fontId="2" fillId="0" borderId="0" pivotButton="0" quotePrefix="0" xfId="0"/>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6"/>
  <sheetViews>
    <sheetView showGridLines="0" workbookViewId="0">
      <selection activeCell="A1" sqref="A1"/>
    </sheetView>
  </sheetViews>
  <sheetFormatPr baseColWidth="8" defaultRowHeight="15"/>
  <cols>
    <col width="4" customWidth="1" min="1" max="1"/>
    <col width="100" customWidth="1" min="2" max="2"/>
  </cols>
  <sheetData>
    <row r="1">
      <c r="B1" s="1" t="inlineStr">
        <is>
          <t>賞与支払届 作成シート（標準賞与額の計算・提出期限つき）</t>
        </is>
      </c>
    </row>
    <row r="3" ht="30" customHeight="1">
      <c r="B3" s="2" t="inlineStr">
        <is>
          <t>このシートは、賞与支払届に書く数字（⑥賞与額）と、健康保険・厚生年金保険それぞれの標準賞与額、提出期限を計算します。届書そのものは、日本年金機構が事業所へ送る印字済みの用紙か、機構サイトの様式を使ってください。</t>
        </is>
      </c>
    </row>
    <row r="4">
      <c r="B4" s="2" t="inlineStr"/>
    </row>
    <row r="5">
      <c r="B5" s="3" t="inlineStr">
        <is>
          <t>【使い方】</t>
        </is>
      </c>
    </row>
    <row r="6">
      <c r="B6" s="2" t="inlineStr">
        <is>
          <t>1. 「作成シート」の黄色いセルに、賞与支払年月日（共通）と、健康保険・厚生年金保険の上限額を確認して入れます（初期値は2026年10月時点の日本年金機構の案内どおり）。</t>
        </is>
      </c>
    </row>
    <row r="7">
      <c r="B7" s="2" t="inlineStr">
        <is>
          <t>2. 表の白いセルに、被保険者ごとの整理番号・氏名・通貨で払った額・現物で払った額を入れます。同じ月に2回以上払うときは、2回目以降の合計を「同月内のほかの賞与」へ入れます。</t>
        </is>
      </c>
    </row>
    <row r="8">
      <c r="B8" s="2" t="inlineStr">
        <is>
          <t>3. 「今年度の決定済み累計」には、今年度（4月1日から）にその人について決定された健康保険の標準賞与額の累計を入れます。給与明細や、年金事務所から届いた標準賞与額決定通知書で確認します。</t>
        </is>
      </c>
    </row>
    <row r="9">
      <c r="B9" s="2" t="inlineStr">
        <is>
          <t>4. 灰色のセルが自動計算です。「⑥賞与額（千円）」を届書の⑥に、「健保 標準賞与額」「厚年 標準賞与額」は決定額の見込みとして使います。</t>
        </is>
      </c>
    </row>
    <row r="10">
      <c r="B10" s="2" t="inlineStr"/>
    </row>
    <row r="11">
      <c r="B11" s="3" t="inlineStr">
        <is>
          <t>【計算の中身】</t>
        </is>
      </c>
    </row>
    <row r="12">
      <c r="B12" s="2" t="inlineStr">
        <is>
          <t>・合計＝通貨＋現物＋同月内のほかの賞与。標準賞与額＝合計の1,000円未満を切り捨てた額。</t>
        </is>
      </c>
    </row>
    <row r="13">
      <c r="B13" s="2" t="inlineStr">
        <is>
          <t>・⑥賞与額（千円）＝標準賞与額÷1,000。10,000千円以上のときは機構の記入例どおり9999と表示します。</t>
        </is>
      </c>
    </row>
    <row r="14">
      <c r="B14" s="2" t="inlineStr">
        <is>
          <t>・厚生年金保険の標準賞与額＝標準賞与額と150万円の小さいほう（同じ月に2回以上払うときは合算した額に上限を当てます）。</t>
        </is>
      </c>
    </row>
    <row r="15">
      <c r="B15" s="2" t="inlineStr">
        <is>
          <t>・健康保険の標準賞与額＝標準賞与額と（573万円−年度の決定済み累計）の小さいほう。累計が573万円に達していれば0になります。</t>
        </is>
      </c>
    </row>
    <row r="16">
      <c r="B16" s="2" t="inlineStr">
        <is>
          <t>・提出期限＝賞与支払年月日の翌日から数えて5日目。期限日が土日・祝日・12月29日〜1月3日のときは、窓口が開いている直前の日を「安全な提出日」として示します。</t>
        </is>
      </c>
    </row>
    <row r="17">
      <c r="B17" s="2" t="inlineStr"/>
    </row>
    <row r="18">
      <c r="B18" s="3" t="inlineStr">
        <is>
          <t>【注意】</t>
        </is>
      </c>
    </row>
    <row r="19">
      <c r="B19" s="2" t="inlineStr">
        <is>
          <t>・届書の⑥には、上限を当てる前の賞与額（1,000円未満切捨て）を書きます。日本年金機構の記入例では、1,624,000円を1,624と記入しています。上限の適用は機構が決定します。</t>
        </is>
      </c>
    </row>
    <row r="20" ht="30" customHeight="1">
      <c r="B20" s="2" t="inlineStr">
        <is>
          <t>・健康保険の上限の累計は、同じ年度の被保険者期間が続いているかぎり機構が調整します。転職などで資格の取得・喪失がある人は、保険者ごとに累計し、「健康保険 標準賞与額累計申出書」が必要になることがあります。</t>
        </is>
      </c>
    </row>
    <row r="21">
      <c r="B21" s="2" t="inlineStr">
        <is>
          <t>・年4回以上支給される賞与は「報酬」として標準報酬月額の対象になり、賞与支払届は要りません。判定は記事内のツールで確認できます。</t>
        </is>
      </c>
    </row>
    <row r="22">
      <c r="B22" s="2" t="inlineStr">
        <is>
          <t>・健康保険組合に加入している事業所は、組合の案内も確認してください。</t>
        </is>
      </c>
    </row>
    <row r="23">
      <c r="B23" s="2" t="inlineStr">
        <is>
          <t>・祝日は内閣府の「国民の祝日」（2026〜2027年）と、年末年始（12月29日〜1月3日）を「祝日」シートに入れています。範囲外の日付は土日だけで判定します。</t>
        </is>
      </c>
    </row>
    <row r="24">
      <c r="B24" s="2" t="inlineStr"/>
    </row>
    <row r="25" ht="30" customHeight="1">
      <c r="B25" s="2" t="inlineStr">
        <is>
          <t>出典: 日本年金機構「従業員に賞与を支給したときの手続き」（2026年10月6日更新）／ 厚生年金保険法施行規則19条の5・健康保険法施行規則27条（e-Gov法令検索）／ EZARK税務会計 https://ezark-tax-accounting.com/shoyo-shiharaitodoke-kinyurei-2026/</t>
        </is>
      </c>
    </row>
    <row r="26">
      <c r="B26" s="2" t="inlineStr">
        <is>
          <t>このシートは情報提供を目的としています。個別の取扱いは年金事務所・社会保険労務士にご確認ください。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2"/>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3" customWidth="1" min="3" max="3"/>
    <col width="12" customWidth="1" min="4" max="4"/>
    <col width="12" customWidth="1" min="5" max="5"/>
    <col width="13" customWidth="1" min="6" max="6"/>
    <col width="14" customWidth="1" min="7" max="7"/>
    <col width="10" customWidth="1" min="8" max="8"/>
    <col width="16" customWidth="1" min="9" max="9"/>
    <col width="13" customWidth="1" min="10" max="10"/>
    <col width="13" customWidth="1" min="11" max="11"/>
    <col width="14" customWidth="1" min="12" max="12"/>
    <col width="22" customWidth="1" min="13" max="13"/>
  </cols>
  <sheetData>
    <row r="1">
      <c r="A1" s="1" t="inlineStr">
        <is>
          <t>賞与支払届 作成シート</t>
        </is>
      </c>
    </row>
    <row r="3">
      <c r="A3" s="4" t="inlineStr">
        <is>
          <t>事業所名</t>
        </is>
      </c>
      <c r="D3" s="5" t="inlineStr">
        <is>
          <t>株式会社○○（例）</t>
        </is>
      </c>
      <c r="E3" s="6" t="n"/>
      <c r="F3" s="7" t="n"/>
      <c r="H3" s="4" t="inlineStr">
        <is>
          <t>提出期限（支給日の翌日から数えて5日目）</t>
        </is>
      </c>
    </row>
    <row r="4">
      <c r="A4" s="4" t="inlineStr">
        <is>
          <t>賞与支払年月日（共通）</t>
        </is>
      </c>
      <c r="D4" s="8" t="n">
        <v>46366</v>
      </c>
      <c r="E4" s="6" t="n"/>
      <c r="F4" s="7" t="n"/>
      <c r="H4" s="9" t="inlineStr">
        <is>
          <t>期限日</t>
        </is>
      </c>
      <c r="K4" s="10">
        <f>D4+5</f>
        <v/>
      </c>
    </row>
    <row r="5">
      <c r="A5" s="4" t="inlineStr">
        <is>
          <t>健康保険の上限（年度累計）</t>
        </is>
      </c>
      <c r="D5" s="11" t="n">
        <v>5730000</v>
      </c>
      <c r="E5" s="6" t="n"/>
      <c r="F5" s="7" t="n"/>
      <c r="H5" s="9" t="inlineStr">
        <is>
          <t>期限日の曜日</t>
        </is>
      </c>
      <c r="K5" s="12">
        <f>TEXT(K4,"aaa")&amp;"曜日"</f>
        <v/>
      </c>
    </row>
    <row r="6">
      <c r="A6" s="4" t="inlineStr">
        <is>
          <t>厚生年金保険の上限（1か月・同月内は合算）</t>
        </is>
      </c>
      <c r="D6" s="11" t="n">
        <v>1500000</v>
      </c>
      <c r="E6" s="6" t="n"/>
      <c r="F6" s="7" t="n"/>
      <c r="H6" s="9" t="inlineStr">
        <is>
          <t>安全な提出日（窓口が開いている直前の日）</t>
        </is>
      </c>
      <c r="K6" s="10">
        <f>WORKDAY(K4+1,-1,祝日!$A$2:$A$44)</f>
        <v/>
      </c>
      <c r="L6" s="13">
        <f>IF(K6&lt;=D4,"期限までに窓口が開く平日がありません（電子申請を検討）",IF(K6=K4,"期限日そのものが営業日です","期限日が休日のため、直前の営業日が目安です"))</f>
        <v/>
      </c>
    </row>
    <row r="7">
      <c r="H7" s="13" t="inlineStr">
        <is>
          <t>日付を入れ替えるたびに再計算されます。同じ月に2回以上払うときは、最後の支払日を入れてください。</t>
        </is>
      </c>
    </row>
    <row r="9" ht="34" customHeight="1">
      <c r="A9" s="14" t="inlineStr">
        <is>
          <t>①被保険者
整理番号</t>
        </is>
      </c>
      <c r="B9" s="14" t="inlineStr">
        <is>
          <t>②被保険者氏名</t>
        </is>
      </c>
      <c r="C9" s="14" t="inlineStr">
        <is>
          <t>⑤㋐通貨で
払った額</t>
        </is>
      </c>
      <c r="D9" s="14" t="inlineStr">
        <is>
          <t>⑤㋑現物で
払った額</t>
        </is>
      </c>
      <c r="E9" s="14" t="inlineStr">
        <is>
          <t>同月内の
ほかの賞与</t>
        </is>
      </c>
      <c r="F9" s="14" t="inlineStr">
        <is>
          <t>合計</t>
        </is>
      </c>
      <c r="G9" s="14" t="inlineStr">
        <is>
          <t>標準賞与額
（千円未満切捨）</t>
        </is>
      </c>
      <c r="H9" s="14" t="inlineStr">
        <is>
          <t>⑥賞与額
（千円）</t>
        </is>
      </c>
      <c r="I9" s="14" t="inlineStr">
        <is>
          <t>今年度の決定済み
累計（健康保険）</t>
        </is>
      </c>
      <c r="J9" s="14" t="inlineStr">
        <is>
          <t>健保
標準賞与額</t>
        </is>
      </c>
      <c r="K9" s="14" t="inlineStr">
        <is>
          <t>厚年
標準賞与額</t>
        </is>
      </c>
      <c r="L9" s="14" t="inlineStr">
        <is>
          <t>健保の累計
（今回の決定後）</t>
        </is>
      </c>
      <c r="M9" s="14" t="inlineStr">
        <is>
          <t>上限の適用</t>
        </is>
      </c>
    </row>
    <row r="10">
      <c r="A10" s="15" t="n"/>
      <c r="B10" s="15" t="n"/>
      <c r="C10" s="16" t="n"/>
      <c r="D10" s="16" t="n"/>
      <c r="E10" s="16" t="n"/>
      <c r="F10" s="17">
        <f>IF(COUNT(C10:E10)=0,"",C10+D10+E10)</f>
        <v/>
      </c>
      <c r="G10" s="17">
        <f>IF(F10="","",INT(F10/1000)*1000)</f>
        <v/>
      </c>
      <c r="H10" s="17">
        <f>IF(G10="","",IF(G10&gt;=10000000,9999,G10/1000))</f>
        <v/>
      </c>
      <c r="I10" s="16" t="n"/>
      <c r="J10" s="17">
        <f>IF(G10="","",MIN(G10,MAX(0,$D$5-N(I10))))</f>
        <v/>
      </c>
      <c r="K10" s="17">
        <f>IF(G10="","",MIN(G10,$D$6))</f>
        <v/>
      </c>
      <c r="L10" s="17">
        <f>IF(G10="","",N(I10)+J10)</f>
        <v/>
      </c>
      <c r="M10" s="18">
        <f>IF(G10="","",IF(AND(J10&lt;G10,K10&lt;G10),"健保・厚年とも上限を適用",IF(J10&lt;G10,"健保が年度累計の上限",IF(K10&lt;G10,"厚年が150万円の上限","上限にかからない"))))</f>
        <v/>
      </c>
    </row>
    <row r="11">
      <c r="A11" s="15" t="n"/>
      <c r="B11" s="15" t="n"/>
      <c r="C11" s="16" t="n"/>
      <c r="D11" s="16" t="n"/>
      <c r="E11" s="16" t="n"/>
      <c r="F11" s="17">
        <f>IF(COUNT(C11:E11)=0,"",C11+D11+E11)</f>
        <v/>
      </c>
      <c r="G11" s="17">
        <f>IF(F11="","",INT(F11/1000)*1000)</f>
        <v/>
      </c>
      <c r="H11" s="17">
        <f>IF(G11="","",IF(G11&gt;=10000000,9999,G11/1000))</f>
        <v/>
      </c>
      <c r="I11" s="16" t="n"/>
      <c r="J11" s="17">
        <f>IF(G11="","",MIN(G11,MAX(0,$D$5-N(I11))))</f>
        <v/>
      </c>
      <c r="K11" s="17">
        <f>IF(G11="","",MIN(G11,$D$6))</f>
        <v/>
      </c>
      <c r="L11" s="17">
        <f>IF(G11="","",N(I11)+J11)</f>
        <v/>
      </c>
      <c r="M11" s="18">
        <f>IF(G11="","",IF(AND(J11&lt;G11,K11&lt;G11),"健保・厚年とも上限を適用",IF(J11&lt;G11,"健保が年度累計の上限",IF(K11&lt;G11,"厚年が150万円の上限","上限にかからない"))))</f>
        <v/>
      </c>
    </row>
    <row r="12">
      <c r="A12" s="15" t="n"/>
      <c r="B12" s="15" t="n"/>
      <c r="C12" s="16" t="n"/>
      <c r="D12" s="16" t="n"/>
      <c r="E12" s="16" t="n"/>
      <c r="F12" s="17">
        <f>IF(COUNT(C12:E12)=0,"",C12+D12+E12)</f>
        <v/>
      </c>
      <c r="G12" s="17">
        <f>IF(F12="","",INT(F12/1000)*1000)</f>
        <v/>
      </c>
      <c r="H12" s="17">
        <f>IF(G12="","",IF(G12&gt;=10000000,9999,G12/1000))</f>
        <v/>
      </c>
      <c r="I12" s="16" t="n"/>
      <c r="J12" s="17">
        <f>IF(G12="","",MIN(G12,MAX(0,$D$5-N(I12))))</f>
        <v/>
      </c>
      <c r="K12" s="17">
        <f>IF(G12="","",MIN(G12,$D$6))</f>
        <v/>
      </c>
      <c r="L12" s="17">
        <f>IF(G12="","",N(I12)+J12)</f>
        <v/>
      </c>
      <c r="M12" s="18">
        <f>IF(G12="","",IF(AND(J12&lt;G12,K12&lt;G12),"健保・厚年とも上限を適用",IF(J12&lt;G12,"健保が年度累計の上限",IF(K12&lt;G12,"厚年が150万円の上限","上限にかからない"))))</f>
        <v/>
      </c>
    </row>
    <row r="13">
      <c r="A13" s="15" t="n"/>
      <c r="B13" s="15" t="n"/>
      <c r="C13" s="16" t="n"/>
      <c r="D13" s="16" t="n"/>
      <c r="E13" s="16" t="n"/>
      <c r="F13" s="17">
        <f>IF(COUNT(C13:E13)=0,"",C13+D13+E13)</f>
        <v/>
      </c>
      <c r="G13" s="17">
        <f>IF(F13="","",INT(F13/1000)*1000)</f>
        <v/>
      </c>
      <c r="H13" s="17">
        <f>IF(G13="","",IF(G13&gt;=10000000,9999,G13/1000))</f>
        <v/>
      </c>
      <c r="I13" s="16" t="n"/>
      <c r="J13" s="17">
        <f>IF(G13="","",MIN(G13,MAX(0,$D$5-N(I13))))</f>
        <v/>
      </c>
      <c r="K13" s="17">
        <f>IF(G13="","",MIN(G13,$D$6))</f>
        <v/>
      </c>
      <c r="L13" s="17">
        <f>IF(G13="","",N(I13)+J13)</f>
        <v/>
      </c>
      <c r="M13" s="18">
        <f>IF(G13="","",IF(AND(J13&lt;G13,K13&lt;G13),"健保・厚年とも上限を適用",IF(J13&lt;G13,"健保が年度累計の上限",IF(K13&lt;G13,"厚年が150万円の上限","上限にかからない"))))</f>
        <v/>
      </c>
    </row>
    <row r="14">
      <c r="A14" s="15" t="n"/>
      <c r="B14" s="15" t="n"/>
      <c r="C14" s="16" t="n"/>
      <c r="D14" s="16" t="n"/>
      <c r="E14" s="16" t="n"/>
      <c r="F14" s="17">
        <f>IF(COUNT(C14:E14)=0,"",C14+D14+E14)</f>
        <v/>
      </c>
      <c r="G14" s="17">
        <f>IF(F14="","",INT(F14/1000)*1000)</f>
        <v/>
      </c>
      <c r="H14" s="17">
        <f>IF(G14="","",IF(G14&gt;=10000000,9999,G14/1000))</f>
        <v/>
      </c>
      <c r="I14" s="16" t="n"/>
      <c r="J14" s="17">
        <f>IF(G14="","",MIN(G14,MAX(0,$D$5-N(I14))))</f>
        <v/>
      </c>
      <c r="K14" s="17">
        <f>IF(G14="","",MIN(G14,$D$6))</f>
        <v/>
      </c>
      <c r="L14" s="17">
        <f>IF(G14="","",N(I14)+J14)</f>
        <v/>
      </c>
      <c r="M14" s="18">
        <f>IF(G14="","",IF(AND(J14&lt;G14,K14&lt;G14),"健保・厚年とも上限を適用",IF(J14&lt;G14,"健保が年度累計の上限",IF(K14&lt;G14,"厚年が150万円の上限","上限にかからない"))))</f>
        <v/>
      </c>
    </row>
    <row r="15">
      <c r="A15" s="15" t="n"/>
      <c r="B15" s="15" t="n"/>
      <c r="C15" s="16" t="n"/>
      <c r="D15" s="16" t="n"/>
      <c r="E15" s="16" t="n"/>
      <c r="F15" s="17">
        <f>IF(COUNT(C15:E15)=0,"",C15+D15+E15)</f>
        <v/>
      </c>
      <c r="G15" s="17">
        <f>IF(F15="","",INT(F15/1000)*1000)</f>
        <v/>
      </c>
      <c r="H15" s="17">
        <f>IF(G15="","",IF(G15&gt;=10000000,9999,G15/1000))</f>
        <v/>
      </c>
      <c r="I15" s="16" t="n"/>
      <c r="J15" s="17">
        <f>IF(G15="","",MIN(G15,MAX(0,$D$5-N(I15))))</f>
        <v/>
      </c>
      <c r="K15" s="17">
        <f>IF(G15="","",MIN(G15,$D$6))</f>
        <v/>
      </c>
      <c r="L15" s="17">
        <f>IF(G15="","",N(I15)+J15)</f>
        <v/>
      </c>
      <c r="M15" s="18">
        <f>IF(G15="","",IF(AND(J15&lt;G15,K15&lt;G15),"健保・厚年とも上限を適用",IF(J15&lt;G15,"健保が年度累計の上限",IF(K15&lt;G15,"厚年が150万円の上限","上限にかからない"))))</f>
        <v/>
      </c>
    </row>
    <row r="16">
      <c r="A16" s="15" t="n"/>
      <c r="B16" s="15" t="n"/>
      <c r="C16" s="16" t="n"/>
      <c r="D16" s="16" t="n"/>
      <c r="E16" s="16" t="n"/>
      <c r="F16" s="17">
        <f>IF(COUNT(C16:E16)=0,"",C16+D16+E16)</f>
        <v/>
      </c>
      <c r="G16" s="17">
        <f>IF(F16="","",INT(F16/1000)*1000)</f>
        <v/>
      </c>
      <c r="H16" s="17">
        <f>IF(G16="","",IF(G16&gt;=10000000,9999,G16/1000))</f>
        <v/>
      </c>
      <c r="I16" s="16" t="n"/>
      <c r="J16" s="17">
        <f>IF(G16="","",MIN(G16,MAX(0,$D$5-N(I16))))</f>
        <v/>
      </c>
      <c r="K16" s="17">
        <f>IF(G16="","",MIN(G16,$D$6))</f>
        <v/>
      </c>
      <c r="L16" s="17">
        <f>IF(G16="","",N(I16)+J16)</f>
        <v/>
      </c>
      <c r="M16" s="18">
        <f>IF(G16="","",IF(AND(J16&lt;G16,K16&lt;G16),"健保・厚年とも上限を適用",IF(J16&lt;G16,"健保が年度累計の上限",IF(K16&lt;G16,"厚年が150万円の上限","上限にかからない"))))</f>
        <v/>
      </c>
    </row>
    <row r="17">
      <c r="A17" s="15" t="n"/>
      <c r="B17" s="15" t="n"/>
      <c r="C17" s="16" t="n"/>
      <c r="D17" s="16" t="n"/>
      <c r="E17" s="16" t="n"/>
      <c r="F17" s="17">
        <f>IF(COUNT(C17:E17)=0,"",C17+D17+E17)</f>
        <v/>
      </c>
      <c r="G17" s="17">
        <f>IF(F17="","",INT(F17/1000)*1000)</f>
        <v/>
      </c>
      <c r="H17" s="17">
        <f>IF(G17="","",IF(G17&gt;=10000000,9999,G17/1000))</f>
        <v/>
      </c>
      <c r="I17" s="16" t="n"/>
      <c r="J17" s="17">
        <f>IF(G17="","",MIN(G17,MAX(0,$D$5-N(I17))))</f>
        <v/>
      </c>
      <c r="K17" s="17">
        <f>IF(G17="","",MIN(G17,$D$6))</f>
        <v/>
      </c>
      <c r="L17" s="17">
        <f>IF(G17="","",N(I17)+J17)</f>
        <v/>
      </c>
      <c r="M17" s="18">
        <f>IF(G17="","",IF(AND(J17&lt;G17,K17&lt;G17),"健保・厚年とも上限を適用",IF(J17&lt;G17,"健保が年度累計の上限",IF(K17&lt;G17,"厚年が150万円の上限","上限にかからない"))))</f>
        <v/>
      </c>
    </row>
    <row r="18">
      <c r="A18" s="15" t="n"/>
      <c r="B18" s="15" t="n"/>
      <c r="C18" s="16" t="n"/>
      <c r="D18" s="16" t="n"/>
      <c r="E18" s="16" t="n"/>
      <c r="F18" s="17">
        <f>IF(COUNT(C18:E18)=0,"",C18+D18+E18)</f>
        <v/>
      </c>
      <c r="G18" s="17">
        <f>IF(F18="","",INT(F18/1000)*1000)</f>
        <v/>
      </c>
      <c r="H18" s="17">
        <f>IF(G18="","",IF(G18&gt;=10000000,9999,G18/1000))</f>
        <v/>
      </c>
      <c r="I18" s="16" t="n"/>
      <c r="J18" s="17">
        <f>IF(G18="","",MIN(G18,MAX(0,$D$5-N(I18))))</f>
        <v/>
      </c>
      <c r="K18" s="17">
        <f>IF(G18="","",MIN(G18,$D$6))</f>
        <v/>
      </c>
      <c r="L18" s="17">
        <f>IF(G18="","",N(I18)+J18)</f>
        <v/>
      </c>
      <c r="M18" s="18">
        <f>IF(G18="","",IF(AND(J18&lt;G18,K18&lt;G18),"健保・厚年とも上限を適用",IF(J18&lt;G18,"健保が年度累計の上限",IF(K18&lt;G18,"厚年が150万円の上限","上限にかからない"))))</f>
        <v/>
      </c>
    </row>
    <row r="19">
      <c r="A19" s="15" t="n"/>
      <c r="B19" s="15" t="n"/>
      <c r="C19" s="16" t="n"/>
      <c r="D19" s="16" t="n"/>
      <c r="E19" s="16" t="n"/>
      <c r="F19" s="17">
        <f>IF(COUNT(C19:E19)=0,"",C19+D19+E19)</f>
        <v/>
      </c>
      <c r="G19" s="17">
        <f>IF(F19="","",INT(F19/1000)*1000)</f>
        <v/>
      </c>
      <c r="H19" s="17">
        <f>IF(G19="","",IF(G19&gt;=10000000,9999,G19/1000))</f>
        <v/>
      </c>
      <c r="I19" s="16" t="n"/>
      <c r="J19" s="17">
        <f>IF(G19="","",MIN(G19,MAX(0,$D$5-N(I19))))</f>
        <v/>
      </c>
      <c r="K19" s="17">
        <f>IF(G19="","",MIN(G19,$D$6))</f>
        <v/>
      </c>
      <c r="L19" s="17">
        <f>IF(G19="","",N(I19)+J19)</f>
        <v/>
      </c>
      <c r="M19" s="18">
        <f>IF(G19="","",IF(AND(J19&lt;G19,K19&lt;G19),"健保・厚年とも上限を適用",IF(J19&lt;G19,"健保が年度累計の上限",IF(K19&lt;G19,"厚年が150万円の上限","上限にかからない"))))</f>
        <v/>
      </c>
    </row>
    <row r="20">
      <c r="A20" s="15" t="n"/>
      <c r="B20" s="15" t="n"/>
      <c r="C20" s="16" t="n"/>
      <c r="D20" s="16" t="n"/>
      <c r="E20" s="16" t="n"/>
      <c r="F20" s="17">
        <f>IF(COUNT(C20:E20)=0,"",C20+D20+E20)</f>
        <v/>
      </c>
      <c r="G20" s="17">
        <f>IF(F20="","",INT(F20/1000)*1000)</f>
        <v/>
      </c>
      <c r="H20" s="17">
        <f>IF(G20="","",IF(G20&gt;=10000000,9999,G20/1000))</f>
        <v/>
      </c>
      <c r="I20" s="16" t="n"/>
      <c r="J20" s="17">
        <f>IF(G20="","",MIN(G20,MAX(0,$D$5-N(I20))))</f>
        <v/>
      </c>
      <c r="K20" s="17">
        <f>IF(G20="","",MIN(G20,$D$6))</f>
        <v/>
      </c>
      <c r="L20" s="17">
        <f>IF(G20="","",N(I20)+J20)</f>
        <v/>
      </c>
      <c r="M20" s="18">
        <f>IF(G20="","",IF(AND(J20&lt;G20,K20&lt;G20),"健保・厚年とも上限を適用",IF(J20&lt;G20,"健保が年度累計の上限",IF(K20&lt;G20,"厚年が150万円の上限","上限にかからない"))))</f>
        <v/>
      </c>
    </row>
    <row r="21">
      <c r="A21" s="15" t="n"/>
      <c r="B21" s="15" t="n"/>
      <c r="C21" s="16" t="n"/>
      <c r="D21" s="16" t="n"/>
      <c r="E21" s="16" t="n"/>
      <c r="F21" s="17">
        <f>IF(COUNT(C21:E21)=0,"",C21+D21+E21)</f>
        <v/>
      </c>
      <c r="G21" s="17">
        <f>IF(F21="","",INT(F21/1000)*1000)</f>
        <v/>
      </c>
      <c r="H21" s="17">
        <f>IF(G21="","",IF(G21&gt;=10000000,9999,G21/1000))</f>
        <v/>
      </c>
      <c r="I21" s="16" t="n"/>
      <c r="J21" s="17">
        <f>IF(G21="","",MIN(G21,MAX(0,$D$5-N(I21))))</f>
        <v/>
      </c>
      <c r="K21" s="17">
        <f>IF(G21="","",MIN(G21,$D$6))</f>
        <v/>
      </c>
      <c r="L21" s="17">
        <f>IF(G21="","",N(I21)+J21)</f>
        <v/>
      </c>
      <c r="M21" s="18">
        <f>IF(G21="","",IF(AND(J21&lt;G21,K21&lt;G21),"健保・厚年とも上限を適用",IF(J21&lt;G21,"健保が年度累計の上限",IF(K21&lt;G21,"厚年が150万円の上限","上限にかからない"))))</f>
        <v/>
      </c>
    </row>
    <row r="22">
      <c r="A22" s="15" t="n"/>
      <c r="B22" s="15" t="n"/>
      <c r="C22" s="16" t="n"/>
      <c r="D22" s="16" t="n"/>
      <c r="E22" s="16" t="n"/>
      <c r="F22" s="17">
        <f>IF(COUNT(C22:E22)=0,"",C22+D22+E22)</f>
        <v/>
      </c>
      <c r="G22" s="17">
        <f>IF(F22="","",INT(F22/1000)*1000)</f>
        <v/>
      </c>
      <c r="H22" s="17">
        <f>IF(G22="","",IF(G22&gt;=10000000,9999,G22/1000))</f>
        <v/>
      </c>
      <c r="I22" s="16" t="n"/>
      <c r="J22" s="17">
        <f>IF(G22="","",MIN(G22,MAX(0,$D$5-N(I22))))</f>
        <v/>
      </c>
      <c r="K22" s="17">
        <f>IF(G22="","",MIN(G22,$D$6))</f>
        <v/>
      </c>
      <c r="L22" s="17">
        <f>IF(G22="","",N(I22)+J22)</f>
        <v/>
      </c>
      <c r="M22" s="18">
        <f>IF(G22="","",IF(AND(J22&lt;G22,K22&lt;G22),"健保・厚年とも上限を適用",IF(J22&lt;G22,"健保が年度累計の上限",IF(K22&lt;G22,"厚年が150万円の上限","上限にかからない"))))</f>
        <v/>
      </c>
    </row>
    <row r="23">
      <c r="A23" s="15" t="n"/>
      <c r="B23" s="15" t="n"/>
      <c r="C23" s="16" t="n"/>
      <c r="D23" s="16" t="n"/>
      <c r="E23" s="16" t="n"/>
      <c r="F23" s="17">
        <f>IF(COUNT(C23:E23)=0,"",C23+D23+E23)</f>
        <v/>
      </c>
      <c r="G23" s="17">
        <f>IF(F23="","",INT(F23/1000)*1000)</f>
        <v/>
      </c>
      <c r="H23" s="17">
        <f>IF(G23="","",IF(G23&gt;=10000000,9999,G23/1000))</f>
        <v/>
      </c>
      <c r="I23" s="16" t="n"/>
      <c r="J23" s="17">
        <f>IF(G23="","",MIN(G23,MAX(0,$D$5-N(I23))))</f>
        <v/>
      </c>
      <c r="K23" s="17">
        <f>IF(G23="","",MIN(G23,$D$6))</f>
        <v/>
      </c>
      <c r="L23" s="17">
        <f>IF(G23="","",N(I23)+J23)</f>
        <v/>
      </c>
      <c r="M23" s="18">
        <f>IF(G23="","",IF(AND(J23&lt;G23,K23&lt;G23),"健保・厚年とも上限を適用",IF(J23&lt;G23,"健保が年度累計の上限",IF(K23&lt;G23,"厚年が150万円の上限","上限にかからない"))))</f>
        <v/>
      </c>
    </row>
    <row r="24">
      <c r="A24" s="15" t="n"/>
      <c r="B24" s="15" t="n"/>
      <c r="C24" s="16" t="n"/>
      <c r="D24" s="16" t="n"/>
      <c r="E24" s="16" t="n"/>
      <c r="F24" s="17">
        <f>IF(COUNT(C24:E24)=0,"",C24+D24+E24)</f>
        <v/>
      </c>
      <c r="G24" s="17">
        <f>IF(F24="","",INT(F24/1000)*1000)</f>
        <v/>
      </c>
      <c r="H24" s="17">
        <f>IF(G24="","",IF(G24&gt;=10000000,9999,G24/1000))</f>
        <v/>
      </c>
      <c r="I24" s="16" t="n"/>
      <c r="J24" s="17">
        <f>IF(G24="","",MIN(G24,MAX(0,$D$5-N(I24))))</f>
        <v/>
      </c>
      <c r="K24" s="17">
        <f>IF(G24="","",MIN(G24,$D$6))</f>
        <v/>
      </c>
      <c r="L24" s="17">
        <f>IF(G24="","",N(I24)+J24)</f>
        <v/>
      </c>
      <c r="M24" s="18">
        <f>IF(G24="","",IF(AND(J24&lt;G24,K24&lt;G24),"健保・厚年とも上限を適用",IF(J24&lt;G24,"健保が年度累計の上限",IF(K24&lt;G24,"厚年が150万円の上限","上限にかからない"))))</f>
        <v/>
      </c>
    </row>
    <row r="25">
      <c r="A25" s="15" t="n"/>
      <c r="B25" s="15" t="n"/>
      <c r="C25" s="16" t="n"/>
      <c r="D25" s="16" t="n"/>
      <c r="E25" s="16" t="n"/>
      <c r="F25" s="17">
        <f>IF(COUNT(C25:E25)=0,"",C25+D25+E25)</f>
        <v/>
      </c>
      <c r="G25" s="17">
        <f>IF(F25="","",INT(F25/1000)*1000)</f>
        <v/>
      </c>
      <c r="H25" s="17">
        <f>IF(G25="","",IF(G25&gt;=10000000,9999,G25/1000))</f>
        <v/>
      </c>
      <c r="I25" s="16" t="n"/>
      <c r="J25" s="17">
        <f>IF(G25="","",MIN(G25,MAX(0,$D$5-N(I25))))</f>
        <v/>
      </c>
      <c r="K25" s="17">
        <f>IF(G25="","",MIN(G25,$D$6))</f>
        <v/>
      </c>
      <c r="L25" s="17">
        <f>IF(G25="","",N(I25)+J25)</f>
        <v/>
      </c>
      <c r="M25" s="18">
        <f>IF(G25="","",IF(AND(J25&lt;G25,K25&lt;G25),"健保・厚年とも上限を適用",IF(J25&lt;G25,"健保が年度累計の上限",IF(K25&lt;G25,"厚年が150万円の上限","上限にかからない"))))</f>
        <v/>
      </c>
    </row>
    <row r="26">
      <c r="A26" s="15" t="n"/>
      <c r="B26" s="15" t="n"/>
      <c r="C26" s="16" t="n"/>
      <c r="D26" s="16" t="n"/>
      <c r="E26" s="16" t="n"/>
      <c r="F26" s="17">
        <f>IF(COUNT(C26:E26)=0,"",C26+D26+E26)</f>
        <v/>
      </c>
      <c r="G26" s="17">
        <f>IF(F26="","",INT(F26/1000)*1000)</f>
        <v/>
      </c>
      <c r="H26" s="17">
        <f>IF(G26="","",IF(G26&gt;=10000000,9999,G26/1000))</f>
        <v/>
      </c>
      <c r="I26" s="16" t="n"/>
      <c r="J26" s="17">
        <f>IF(G26="","",MIN(G26,MAX(0,$D$5-N(I26))))</f>
        <v/>
      </c>
      <c r="K26" s="17">
        <f>IF(G26="","",MIN(G26,$D$6))</f>
        <v/>
      </c>
      <c r="L26" s="17">
        <f>IF(G26="","",N(I26)+J26)</f>
        <v/>
      </c>
      <c r="M26" s="18">
        <f>IF(G26="","",IF(AND(J26&lt;G26,K26&lt;G26),"健保・厚年とも上限を適用",IF(J26&lt;G26,"健保が年度累計の上限",IF(K26&lt;G26,"厚年が150万円の上限","上限にかからない"))))</f>
        <v/>
      </c>
    </row>
    <row r="27">
      <c r="A27" s="15" t="n"/>
      <c r="B27" s="15" t="n"/>
      <c r="C27" s="16" t="n"/>
      <c r="D27" s="16" t="n"/>
      <c r="E27" s="16" t="n"/>
      <c r="F27" s="17">
        <f>IF(COUNT(C27:E27)=0,"",C27+D27+E27)</f>
        <v/>
      </c>
      <c r="G27" s="17">
        <f>IF(F27="","",INT(F27/1000)*1000)</f>
        <v/>
      </c>
      <c r="H27" s="17">
        <f>IF(G27="","",IF(G27&gt;=10000000,9999,G27/1000))</f>
        <v/>
      </c>
      <c r="I27" s="16" t="n"/>
      <c r="J27" s="17">
        <f>IF(G27="","",MIN(G27,MAX(0,$D$5-N(I27))))</f>
        <v/>
      </c>
      <c r="K27" s="17">
        <f>IF(G27="","",MIN(G27,$D$6))</f>
        <v/>
      </c>
      <c r="L27" s="17">
        <f>IF(G27="","",N(I27)+J27)</f>
        <v/>
      </c>
      <c r="M27" s="18">
        <f>IF(G27="","",IF(AND(J27&lt;G27,K27&lt;G27),"健保・厚年とも上限を適用",IF(J27&lt;G27,"健保が年度累計の上限",IF(K27&lt;G27,"厚年が150万円の上限","上限にかからない"))))</f>
        <v/>
      </c>
    </row>
    <row r="28">
      <c r="A28" s="15" t="n"/>
      <c r="B28" s="15" t="n"/>
      <c r="C28" s="16" t="n"/>
      <c r="D28" s="16" t="n"/>
      <c r="E28" s="16" t="n"/>
      <c r="F28" s="17">
        <f>IF(COUNT(C28:E28)=0,"",C28+D28+E28)</f>
        <v/>
      </c>
      <c r="G28" s="17">
        <f>IF(F28="","",INT(F28/1000)*1000)</f>
        <v/>
      </c>
      <c r="H28" s="17">
        <f>IF(G28="","",IF(G28&gt;=10000000,9999,G28/1000))</f>
        <v/>
      </c>
      <c r="I28" s="16" t="n"/>
      <c r="J28" s="17">
        <f>IF(G28="","",MIN(G28,MAX(0,$D$5-N(I28))))</f>
        <v/>
      </c>
      <c r="K28" s="17">
        <f>IF(G28="","",MIN(G28,$D$6))</f>
        <v/>
      </c>
      <c r="L28" s="17">
        <f>IF(G28="","",N(I28)+J28)</f>
        <v/>
      </c>
      <c r="M28" s="18">
        <f>IF(G28="","",IF(AND(J28&lt;G28,K28&lt;G28),"健保・厚年とも上限を適用",IF(J28&lt;G28,"健保が年度累計の上限",IF(K28&lt;G28,"厚年が150万円の上限","上限にかからない"))))</f>
        <v/>
      </c>
    </row>
    <row r="29">
      <c r="A29" s="15" t="n"/>
      <c r="B29" s="15" t="n"/>
      <c r="C29" s="16" t="n"/>
      <c r="D29" s="16" t="n"/>
      <c r="E29" s="16" t="n"/>
      <c r="F29" s="17">
        <f>IF(COUNT(C29:E29)=0,"",C29+D29+E29)</f>
        <v/>
      </c>
      <c r="G29" s="17">
        <f>IF(F29="","",INT(F29/1000)*1000)</f>
        <v/>
      </c>
      <c r="H29" s="17">
        <f>IF(G29="","",IF(G29&gt;=10000000,9999,G29/1000))</f>
        <v/>
      </c>
      <c r="I29" s="16" t="n"/>
      <c r="J29" s="17">
        <f>IF(G29="","",MIN(G29,MAX(0,$D$5-N(I29))))</f>
        <v/>
      </c>
      <c r="K29" s="17">
        <f>IF(G29="","",MIN(G29,$D$6))</f>
        <v/>
      </c>
      <c r="L29" s="17">
        <f>IF(G29="","",N(I29)+J29)</f>
        <v/>
      </c>
      <c r="M29" s="18">
        <f>IF(G29="","",IF(AND(J29&lt;G29,K29&lt;G29),"健保・厚年とも上限を適用",IF(J29&lt;G29,"健保が年度累計の上限",IF(K29&lt;G29,"厚年が150万円の上限","上限にかからない"))))</f>
        <v/>
      </c>
    </row>
    <row r="30">
      <c r="A30" s="15" t="n"/>
      <c r="B30" s="15" t="n"/>
      <c r="C30" s="16" t="n"/>
      <c r="D30" s="16" t="n"/>
      <c r="E30" s="16" t="n"/>
      <c r="F30" s="17">
        <f>IF(COUNT(C30:E30)=0,"",C30+D30+E30)</f>
        <v/>
      </c>
      <c r="G30" s="17">
        <f>IF(F30="","",INT(F30/1000)*1000)</f>
        <v/>
      </c>
      <c r="H30" s="17">
        <f>IF(G30="","",IF(G30&gt;=10000000,9999,G30/1000))</f>
        <v/>
      </c>
      <c r="I30" s="16" t="n"/>
      <c r="J30" s="17">
        <f>IF(G30="","",MIN(G30,MAX(0,$D$5-N(I30))))</f>
        <v/>
      </c>
      <c r="K30" s="17">
        <f>IF(G30="","",MIN(G30,$D$6))</f>
        <v/>
      </c>
      <c r="L30" s="17">
        <f>IF(G30="","",N(I30)+J30)</f>
        <v/>
      </c>
      <c r="M30" s="18">
        <f>IF(G30="","",IF(AND(J30&lt;G30,K30&lt;G30),"健保・厚年とも上限を適用",IF(J30&lt;G30,"健保が年度累計の上限",IF(K30&lt;G30,"厚年が150万円の上限","上限にかからない"))))</f>
        <v/>
      </c>
    </row>
    <row r="31">
      <c r="A31" s="15" t="n"/>
      <c r="B31" s="15" t="n"/>
      <c r="C31" s="16" t="n"/>
      <c r="D31" s="16" t="n"/>
      <c r="E31" s="16" t="n"/>
      <c r="F31" s="17">
        <f>IF(COUNT(C31:E31)=0,"",C31+D31+E31)</f>
        <v/>
      </c>
      <c r="G31" s="17">
        <f>IF(F31="","",INT(F31/1000)*1000)</f>
        <v/>
      </c>
      <c r="H31" s="17">
        <f>IF(G31="","",IF(G31&gt;=10000000,9999,G31/1000))</f>
        <v/>
      </c>
      <c r="I31" s="16" t="n"/>
      <c r="J31" s="17">
        <f>IF(G31="","",MIN(G31,MAX(0,$D$5-N(I31))))</f>
        <v/>
      </c>
      <c r="K31" s="17">
        <f>IF(G31="","",MIN(G31,$D$6))</f>
        <v/>
      </c>
      <c r="L31" s="17">
        <f>IF(G31="","",N(I31)+J31)</f>
        <v/>
      </c>
      <c r="M31" s="18">
        <f>IF(G31="","",IF(AND(J31&lt;G31,K31&lt;G31),"健保・厚年とも上限を適用",IF(J31&lt;G31,"健保が年度累計の上限",IF(K31&lt;G31,"厚年が150万円の上限","上限にかからない"))))</f>
        <v/>
      </c>
    </row>
    <row r="32">
      <c r="A32" s="15" t="n"/>
      <c r="B32" s="15" t="n"/>
      <c r="C32" s="16" t="n"/>
      <c r="D32" s="16" t="n"/>
      <c r="E32" s="16" t="n"/>
      <c r="F32" s="17">
        <f>IF(COUNT(C32:E32)=0,"",C32+D32+E32)</f>
        <v/>
      </c>
      <c r="G32" s="17">
        <f>IF(F32="","",INT(F32/1000)*1000)</f>
        <v/>
      </c>
      <c r="H32" s="17">
        <f>IF(G32="","",IF(G32&gt;=10000000,9999,G32/1000))</f>
        <v/>
      </c>
      <c r="I32" s="16" t="n"/>
      <c r="J32" s="17">
        <f>IF(G32="","",MIN(G32,MAX(0,$D$5-N(I32))))</f>
        <v/>
      </c>
      <c r="K32" s="17">
        <f>IF(G32="","",MIN(G32,$D$6))</f>
        <v/>
      </c>
      <c r="L32" s="17">
        <f>IF(G32="","",N(I32)+J32)</f>
        <v/>
      </c>
      <c r="M32" s="18">
        <f>IF(G32="","",IF(AND(J32&lt;G32,K32&lt;G32),"健保・厚年とも上限を適用",IF(J32&lt;G32,"健保が年度累計の上限",IF(K32&lt;G32,"厚年が150万円の上限","上限にかからない"))))</f>
        <v/>
      </c>
    </row>
    <row r="33">
      <c r="A33" s="15" t="n"/>
      <c r="B33" s="15" t="n"/>
      <c r="C33" s="16" t="n"/>
      <c r="D33" s="16" t="n"/>
      <c r="E33" s="16" t="n"/>
      <c r="F33" s="17">
        <f>IF(COUNT(C33:E33)=0,"",C33+D33+E33)</f>
        <v/>
      </c>
      <c r="G33" s="17">
        <f>IF(F33="","",INT(F33/1000)*1000)</f>
        <v/>
      </c>
      <c r="H33" s="17">
        <f>IF(G33="","",IF(G33&gt;=10000000,9999,G33/1000))</f>
        <v/>
      </c>
      <c r="I33" s="16" t="n"/>
      <c r="J33" s="17">
        <f>IF(G33="","",MIN(G33,MAX(0,$D$5-N(I33))))</f>
        <v/>
      </c>
      <c r="K33" s="17">
        <f>IF(G33="","",MIN(G33,$D$6))</f>
        <v/>
      </c>
      <c r="L33" s="17">
        <f>IF(G33="","",N(I33)+J33)</f>
        <v/>
      </c>
      <c r="M33" s="18">
        <f>IF(G33="","",IF(AND(J33&lt;G33,K33&lt;G33),"健保・厚年とも上限を適用",IF(J33&lt;G33,"健保が年度累計の上限",IF(K33&lt;G33,"厚年が150万円の上限","上限にかからない"))))</f>
        <v/>
      </c>
    </row>
    <row r="34">
      <c r="A34" s="15" t="n"/>
      <c r="B34" s="15" t="n"/>
      <c r="C34" s="16" t="n"/>
      <c r="D34" s="16" t="n"/>
      <c r="E34" s="16" t="n"/>
      <c r="F34" s="17">
        <f>IF(COUNT(C34:E34)=0,"",C34+D34+E34)</f>
        <v/>
      </c>
      <c r="G34" s="17">
        <f>IF(F34="","",INT(F34/1000)*1000)</f>
        <v/>
      </c>
      <c r="H34" s="17">
        <f>IF(G34="","",IF(G34&gt;=10000000,9999,G34/1000))</f>
        <v/>
      </c>
      <c r="I34" s="16" t="n"/>
      <c r="J34" s="17">
        <f>IF(G34="","",MIN(G34,MAX(0,$D$5-N(I34))))</f>
        <v/>
      </c>
      <c r="K34" s="17">
        <f>IF(G34="","",MIN(G34,$D$6))</f>
        <v/>
      </c>
      <c r="L34" s="17">
        <f>IF(G34="","",N(I34)+J34)</f>
        <v/>
      </c>
      <c r="M34" s="18">
        <f>IF(G34="","",IF(AND(J34&lt;G34,K34&lt;G34),"健保・厚年とも上限を適用",IF(J34&lt;G34,"健保が年度累計の上限",IF(K34&lt;G34,"厚年が150万円の上限","上限にかからない"))))</f>
        <v/>
      </c>
    </row>
    <row r="35">
      <c r="A35" s="15" t="n"/>
      <c r="B35" s="15" t="n"/>
      <c r="C35" s="16" t="n"/>
      <c r="D35" s="16" t="n"/>
      <c r="E35" s="16" t="n"/>
      <c r="F35" s="17">
        <f>IF(COUNT(C35:E35)=0,"",C35+D35+E35)</f>
        <v/>
      </c>
      <c r="G35" s="17">
        <f>IF(F35="","",INT(F35/1000)*1000)</f>
        <v/>
      </c>
      <c r="H35" s="17">
        <f>IF(G35="","",IF(G35&gt;=10000000,9999,G35/1000))</f>
        <v/>
      </c>
      <c r="I35" s="16" t="n"/>
      <c r="J35" s="17">
        <f>IF(G35="","",MIN(G35,MAX(0,$D$5-N(I35))))</f>
        <v/>
      </c>
      <c r="K35" s="17">
        <f>IF(G35="","",MIN(G35,$D$6))</f>
        <v/>
      </c>
      <c r="L35" s="17">
        <f>IF(G35="","",N(I35)+J35)</f>
        <v/>
      </c>
      <c r="M35" s="18">
        <f>IF(G35="","",IF(AND(J35&lt;G35,K35&lt;G35),"健保・厚年とも上限を適用",IF(J35&lt;G35,"健保が年度累計の上限",IF(K35&lt;G35,"厚年が150万円の上限","上限にかからない"))))</f>
        <v/>
      </c>
    </row>
    <row r="36">
      <c r="A36" s="15" t="n"/>
      <c r="B36" s="15" t="n"/>
      <c r="C36" s="16" t="n"/>
      <c r="D36" s="16" t="n"/>
      <c r="E36" s="16" t="n"/>
      <c r="F36" s="17">
        <f>IF(COUNT(C36:E36)=0,"",C36+D36+E36)</f>
        <v/>
      </c>
      <c r="G36" s="17">
        <f>IF(F36="","",INT(F36/1000)*1000)</f>
        <v/>
      </c>
      <c r="H36" s="17">
        <f>IF(G36="","",IF(G36&gt;=10000000,9999,G36/1000))</f>
        <v/>
      </c>
      <c r="I36" s="16" t="n"/>
      <c r="J36" s="17">
        <f>IF(G36="","",MIN(G36,MAX(0,$D$5-N(I36))))</f>
        <v/>
      </c>
      <c r="K36" s="17">
        <f>IF(G36="","",MIN(G36,$D$6))</f>
        <v/>
      </c>
      <c r="L36" s="17">
        <f>IF(G36="","",N(I36)+J36)</f>
        <v/>
      </c>
      <c r="M36" s="18">
        <f>IF(G36="","",IF(AND(J36&lt;G36,K36&lt;G36),"健保・厚年とも上限を適用",IF(J36&lt;G36,"健保が年度累計の上限",IF(K36&lt;G36,"厚年が150万円の上限","上限にかからない"))))</f>
        <v/>
      </c>
    </row>
    <row r="37">
      <c r="A37" s="15" t="n"/>
      <c r="B37" s="15" t="n"/>
      <c r="C37" s="16" t="n"/>
      <c r="D37" s="16" t="n"/>
      <c r="E37" s="16" t="n"/>
      <c r="F37" s="17">
        <f>IF(COUNT(C37:E37)=0,"",C37+D37+E37)</f>
        <v/>
      </c>
      <c r="G37" s="17">
        <f>IF(F37="","",INT(F37/1000)*1000)</f>
        <v/>
      </c>
      <c r="H37" s="17">
        <f>IF(G37="","",IF(G37&gt;=10000000,9999,G37/1000))</f>
        <v/>
      </c>
      <c r="I37" s="16" t="n"/>
      <c r="J37" s="17">
        <f>IF(G37="","",MIN(G37,MAX(0,$D$5-N(I37))))</f>
        <v/>
      </c>
      <c r="K37" s="17">
        <f>IF(G37="","",MIN(G37,$D$6))</f>
        <v/>
      </c>
      <c r="L37" s="17">
        <f>IF(G37="","",N(I37)+J37)</f>
        <v/>
      </c>
      <c r="M37" s="18">
        <f>IF(G37="","",IF(AND(J37&lt;G37,K37&lt;G37),"健保・厚年とも上限を適用",IF(J37&lt;G37,"健保が年度累計の上限",IF(K37&lt;G37,"厚年が150万円の上限","上限にかからない"))))</f>
        <v/>
      </c>
    </row>
    <row r="38">
      <c r="A38" s="15" t="n"/>
      <c r="B38" s="15" t="n"/>
      <c r="C38" s="16" t="n"/>
      <c r="D38" s="16" t="n"/>
      <c r="E38" s="16" t="n"/>
      <c r="F38" s="17">
        <f>IF(COUNT(C38:E38)=0,"",C38+D38+E38)</f>
        <v/>
      </c>
      <c r="G38" s="17">
        <f>IF(F38="","",INT(F38/1000)*1000)</f>
        <v/>
      </c>
      <c r="H38" s="17">
        <f>IF(G38="","",IF(G38&gt;=10000000,9999,G38/1000))</f>
        <v/>
      </c>
      <c r="I38" s="16" t="n"/>
      <c r="J38" s="17">
        <f>IF(G38="","",MIN(G38,MAX(0,$D$5-N(I38))))</f>
        <v/>
      </c>
      <c r="K38" s="17">
        <f>IF(G38="","",MIN(G38,$D$6))</f>
        <v/>
      </c>
      <c r="L38" s="17">
        <f>IF(G38="","",N(I38)+J38)</f>
        <v/>
      </c>
      <c r="M38" s="18">
        <f>IF(G38="","",IF(AND(J38&lt;G38,K38&lt;G38),"健保・厚年とも上限を適用",IF(J38&lt;G38,"健保が年度累計の上限",IF(K38&lt;G38,"厚年が150万円の上限","上限にかからない"))))</f>
        <v/>
      </c>
    </row>
    <row r="39">
      <c r="A39" s="15" t="n"/>
      <c r="B39" s="15" t="n"/>
      <c r="C39" s="16" t="n"/>
      <c r="D39" s="16" t="n"/>
      <c r="E39" s="16" t="n"/>
      <c r="F39" s="17">
        <f>IF(COUNT(C39:E39)=0,"",C39+D39+E39)</f>
        <v/>
      </c>
      <c r="G39" s="17">
        <f>IF(F39="","",INT(F39/1000)*1000)</f>
        <v/>
      </c>
      <c r="H39" s="17">
        <f>IF(G39="","",IF(G39&gt;=10000000,9999,G39/1000))</f>
        <v/>
      </c>
      <c r="I39" s="16" t="n"/>
      <c r="J39" s="17">
        <f>IF(G39="","",MIN(G39,MAX(0,$D$5-N(I39))))</f>
        <v/>
      </c>
      <c r="K39" s="17">
        <f>IF(G39="","",MIN(G39,$D$6))</f>
        <v/>
      </c>
      <c r="L39" s="17">
        <f>IF(G39="","",N(I39)+J39)</f>
        <v/>
      </c>
      <c r="M39" s="18">
        <f>IF(G39="","",IF(AND(J39&lt;G39,K39&lt;G39),"健保・厚年とも上限を適用",IF(J39&lt;G39,"健保が年度累計の上限",IF(K39&lt;G39,"厚年が150万円の上限","上限にかからない"))))</f>
        <v/>
      </c>
    </row>
    <row r="41">
      <c r="A41" s="13" t="inlineStr">
        <is>
          <t>届書の⑥には「⑥賞与額（千円）」の数字を書きます（上限を当てる前の額。10,000千円以上は9999）。健保・厚年の標準賞与額は、上限を当てた場合の見込みで、決定は日本年金機構が行います。</t>
        </is>
      </c>
    </row>
    <row r="42">
      <c r="A42" s="13" t="inlineStr">
        <is>
          <t>賞与を払わなかった人は、印字済みの届書では該当欄に斜線を引きます。登録した賞与支払予定月に全員へ払わなかったときは「賞与不支給報告書」を出します。</t>
        </is>
      </c>
    </row>
  </sheetData>
  <mergeCells count="8">
    <mergeCell ref="D5:F5"/>
    <mergeCell ref="A5:C5"/>
    <mergeCell ref="D4:F4"/>
    <mergeCell ref="A6:C6"/>
    <mergeCell ref="D3:F3"/>
    <mergeCell ref="A3:C3"/>
    <mergeCell ref="A4:C4"/>
    <mergeCell ref="D6:F6"/>
  </mergeCells>
  <dataValidations count="1">
    <dataValidation sqref="C10:E39 I10:I39" showDropDown="0" showInputMessage="0" showErrorMessage="1" allowBlank="1" errorTitle="入力エラー" error="0以上の金額を入れてください。"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18" customWidth="1" min="1" max="1"/>
    <col width="16" customWidth="1" min="2" max="2"/>
  </cols>
  <sheetData>
    <row r="1">
      <c r="A1" s="19" t="inlineStr">
        <is>
          <t>日付</t>
        </is>
      </c>
      <c r="B1" s="19" t="inlineStr">
        <is>
          <t>名称</t>
        </is>
      </c>
    </row>
    <row r="2">
      <c r="A2" s="20" t="n">
        <v>46023</v>
      </c>
      <c r="B2" s="9" t="inlineStr">
        <is>
          <t>元日</t>
        </is>
      </c>
    </row>
    <row r="3">
      <c r="A3" s="20" t="n">
        <v>46034</v>
      </c>
      <c r="B3" s="9" t="inlineStr">
        <is>
          <t>成人の日</t>
        </is>
      </c>
    </row>
    <row r="4">
      <c r="A4" s="20" t="n">
        <v>46064</v>
      </c>
      <c r="B4" s="9" t="inlineStr">
        <is>
          <t>建国記念の日</t>
        </is>
      </c>
    </row>
    <row r="5">
      <c r="A5" s="20" t="n">
        <v>46076</v>
      </c>
      <c r="B5" s="9" t="inlineStr">
        <is>
          <t>天皇誕生日</t>
        </is>
      </c>
    </row>
    <row r="6">
      <c r="A6" s="20" t="n">
        <v>46101</v>
      </c>
      <c r="B6" s="9" t="inlineStr">
        <is>
          <t>春分の日</t>
        </is>
      </c>
    </row>
    <row r="7">
      <c r="A7" s="20" t="n">
        <v>46141</v>
      </c>
      <c r="B7" s="9" t="inlineStr">
        <is>
          <t>昭和の日</t>
        </is>
      </c>
    </row>
    <row r="8">
      <c r="A8" s="20" t="n">
        <v>46145</v>
      </c>
      <c r="B8" s="9" t="inlineStr">
        <is>
          <t>憲法記念日</t>
        </is>
      </c>
    </row>
    <row r="9">
      <c r="A9" s="20" t="n">
        <v>46146</v>
      </c>
      <c r="B9" s="9" t="inlineStr">
        <is>
          <t>みどりの日</t>
        </is>
      </c>
    </row>
    <row r="10">
      <c r="A10" s="20" t="n">
        <v>46147</v>
      </c>
      <c r="B10" s="9" t="inlineStr">
        <is>
          <t>こどもの日</t>
        </is>
      </c>
    </row>
    <row r="11">
      <c r="A11" s="20" t="n">
        <v>46148</v>
      </c>
      <c r="B11" s="9" t="inlineStr">
        <is>
          <t>休日</t>
        </is>
      </c>
    </row>
    <row r="12">
      <c r="A12" s="20" t="n">
        <v>46223</v>
      </c>
      <c r="B12" s="9" t="inlineStr">
        <is>
          <t>海の日</t>
        </is>
      </c>
    </row>
    <row r="13">
      <c r="A13" s="20" t="n">
        <v>46245</v>
      </c>
      <c r="B13" s="9" t="inlineStr">
        <is>
          <t>山の日</t>
        </is>
      </c>
    </row>
    <row r="14">
      <c r="A14" s="20" t="n">
        <v>46286</v>
      </c>
      <c r="B14" s="9" t="inlineStr">
        <is>
          <t>敬老の日</t>
        </is>
      </c>
    </row>
    <row r="15">
      <c r="A15" s="20" t="n">
        <v>46287</v>
      </c>
      <c r="B15" s="9" t="inlineStr">
        <is>
          <t>休日</t>
        </is>
      </c>
    </row>
    <row r="16">
      <c r="A16" s="20" t="n">
        <v>46288</v>
      </c>
      <c r="B16" s="9" t="inlineStr">
        <is>
          <t>秋分の日</t>
        </is>
      </c>
    </row>
    <row r="17">
      <c r="A17" s="20" t="n">
        <v>46307</v>
      </c>
      <c r="B17" s="9" t="inlineStr">
        <is>
          <t>スポーツの日</t>
        </is>
      </c>
    </row>
    <row r="18">
      <c r="A18" s="20" t="n">
        <v>46329</v>
      </c>
      <c r="B18" s="9" t="inlineStr">
        <is>
          <t>文化の日</t>
        </is>
      </c>
    </row>
    <row r="19">
      <c r="A19" s="20" t="n">
        <v>46349</v>
      </c>
      <c r="B19" s="9" t="inlineStr">
        <is>
          <t>勤労感謝の日</t>
        </is>
      </c>
    </row>
    <row r="20">
      <c r="A20" s="20" t="n">
        <v>46385</v>
      </c>
      <c r="B20" s="9" t="inlineStr">
        <is>
          <t>年末年始</t>
        </is>
      </c>
    </row>
    <row r="21">
      <c r="A21" s="20" t="n">
        <v>46386</v>
      </c>
      <c r="B21" s="9" t="inlineStr">
        <is>
          <t>年末年始</t>
        </is>
      </c>
    </row>
    <row r="22">
      <c r="A22" s="20" t="n">
        <v>46387</v>
      </c>
      <c r="B22" s="9" t="inlineStr">
        <is>
          <t>年末年始</t>
        </is>
      </c>
    </row>
    <row r="23">
      <c r="A23" s="20" t="n">
        <v>46388</v>
      </c>
      <c r="B23" s="9" t="inlineStr">
        <is>
          <t>元日</t>
        </is>
      </c>
    </row>
    <row r="24">
      <c r="A24" s="20" t="n">
        <v>46389</v>
      </c>
      <c r="B24" s="9" t="inlineStr">
        <is>
          <t>年末年始</t>
        </is>
      </c>
    </row>
    <row r="25">
      <c r="A25" s="20" t="n">
        <v>46390</v>
      </c>
      <c r="B25" s="9" t="inlineStr">
        <is>
          <t>年末年始</t>
        </is>
      </c>
    </row>
    <row r="26">
      <c r="A26" s="20" t="n">
        <v>46398</v>
      </c>
      <c r="B26" s="9" t="inlineStr">
        <is>
          <t>成人の日</t>
        </is>
      </c>
    </row>
    <row r="27">
      <c r="A27" s="20" t="n">
        <v>46429</v>
      </c>
      <c r="B27" s="9" t="inlineStr">
        <is>
          <t>建国記念の日</t>
        </is>
      </c>
    </row>
    <row r="28">
      <c r="A28" s="20" t="n">
        <v>46441</v>
      </c>
      <c r="B28" s="9" t="inlineStr">
        <is>
          <t>天皇誕生日</t>
        </is>
      </c>
    </row>
    <row r="29">
      <c r="A29" s="20" t="n">
        <v>46467</v>
      </c>
      <c r="B29" s="9" t="inlineStr">
        <is>
          <t>春分の日</t>
        </is>
      </c>
    </row>
    <row r="30">
      <c r="A30" s="20" t="n">
        <v>46468</v>
      </c>
      <c r="B30" s="9" t="inlineStr">
        <is>
          <t>休日</t>
        </is>
      </c>
    </row>
    <row r="31">
      <c r="A31" s="20" t="n">
        <v>46506</v>
      </c>
      <c r="B31" s="9" t="inlineStr">
        <is>
          <t>昭和の日</t>
        </is>
      </c>
    </row>
    <row r="32">
      <c r="A32" s="20" t="n">
        <v>46510</v>
      </c>
      <c r="B32" s="9" t="inlineStr">
        <is>
          <t>憲法記念日</t>
        </is>
      </c>
    </row>
    <row r="33">
      <c r="A33" s="20" t="n">
        <v>46511</v>
      </c>
      <c r="B33" s="9" t="inlineStr">
        <is>
          <t>みどりの日</t>
        </is>
      </c>
    </row>
    <row r="34">
      <c r="A34" s="20" t="n">
        <v>46512</v>
      </c>
      <c r="B34" s="9" t="inlineStr">
        <is>
          <t>こどもの日</t>
        </is>
      </c>
    </row>
    <row r="35">
      <c r="A35" s="20" t="n">
        <v>46587</v>
      </c>
      <c r="B35" s="9" t="inlineStr">
        <is>
          <t>海の日</t>
        </is>
      </c>
    </row>
    <row r="36">
      <c r="A36" s="20" t="n">
        <v>46610</v>
      </c>
      <c r="B36" s="9" t="inlineStr">
        <is>
          <t>山の日</t>
        </is>
      </c>
    </row>
    <row r="37">
      <c r="A37" s="20" t="n">
        <v>46650</v>
      </c>
      <c r="B37" s="9" t="inlineStr">
        <is>
          <t>敬老の日</t>
        </is>
      </c>
    </row>
    <row r="38">
      <c r="A38" s="20" t="n">
        <v>46653</v>
      </c>
      <c r="B38" s="9" t="inlineStr">
        <is>
          <t>秋分の日</t>
        </is>
      </c>
    </row>
    <row r="39">
      <c r="A39" s="20" t="n">
        <v>46671</v>
      </c>
      <c r="B39" s="9" t="inlineStr">
        <is>
          <t>スポーツの日</t>
        </is>
      </c>
    </row>
    <row r="40">
      <c r="A40" s="20" t="n">
        <v>46694</v>
      </c>
      <c r="B40" s="9" t="inlineStr">
        <is>
          <t>文化の日</t>
        </is>
      </c>
    </row>
    <row r="41">
      <c r="A41" s="20" t="n">
        <v>46714</v>
      </c>
      <c r="B41" s="9" t="inlineStr">
        <is>
          <t>勤労感謝の日</t>
        </is>
      </c>
    </row>
    <row r="42">
      <c r="A42" s="20" t="n">
        <v>46750</v>
      </c>
      <c r="B42" s="9" t="inlineStr">
        <is>
          <t>年末年始</t>
        </is>
      </c>
    </row>
    <row r="43">
      <c r="A43" s="20" t="n">
        <v>46751</v>
      </c>
      <c r="B43" s="9" t="inlineStr">
        <is>
          <t>年末年始</t>
        </is>
      </c>
    </row>
    <row r="44">
      <c r="A44" s="20" t="n">
        <v>46752</v>
      </c>
      <c r="B44" s="9" t="inlineStr">
        <is>
          <t>年末年始</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0"/>
  <sheetViews>
    <sheetView showGridLines="0" workbookViewId="0">
      <selection activeCell="A1" sqref="A1"/>
    </sheetView>
  </sheetViews>
  <sheetFormatPr baseColWidth="8" defaultRowHeight="15"/>
  <cols>
    <col width="11" customWidth="1" min="1" max="1"/>
    <col width="20" customWidth="1" min="2" max="2"/>
    <col width="12" customWidth="1" min="3" max="3"/>
    <col width="11" customWidth="1" min="4" max="4"/>
    <col width="12" customWidth="1" min="5" max="5"/>
    <col width="13" customWidth="1" min="6" max="6"/>
    <col width="14" customWidth="1" min="7" max="7"/>
    <col width="16" customWidth="1" min="8" max="8"/>
    <col width="15" customWidth="1" min="9" max="9"/>
    <col width="15" customWidth="1" min="10" max="10"/>
    <col width="44" customWidth="1" min="11" max="11"/>
  </cols>
  <sheetData>
    <row r="1">
      <c r="A1" s="1" t="inlineStr">
        <is>
          <t>記入例（日本年金機構の記入例の数字を、このシートに入れ直したもの）</t>
        </is>
      </c>
    </row>
    <row r="2">
      <c r="A2" s="13" t="inlineStr">
        <is>
          <t>賞与支払年月日（共通）令和7年12月19日。3人目は別日（12月22日）に払った設例で、通貨104,000円と現物5,000円の合計を千円未満切捨てして109（千円）。</t>
        </is>
      </c>
    </row>
    <row r="4" ht="30" customHeight="1">
      <c r="A4" s="14" t="inlineStr">
        <is>
          <t>①整理番号</t>
        </is>
      </c>
      <c r="B4" s="14" t="inlineStr">
        <is>
          <t>②氏名（機構の記入例）</t>
        </is>
      </c>
      <c r="C4" s="14" t="inlineStr">
        <is>
          <t>⑤㋐通貨</t>
        </is>
      </c>
      <c r="D4" s="14" t="inlineStr">
        <is>
          <t>⑤㋑現物</t>
        </is>
      </c>
      <c r="E4" s="14" t="inlineStr">
        <is>
          <t>合計</t>
        </is>
      </c>
      <c r="F4" s="14" t="inlineStr">
        <is>
          <t>標準賞与額</t>
        </is>
      </c>
      <c r="G4" s="14" t="inlineStr">
        <is>
          <t>⑥賞与額（千円）</t>
        </is>
      </c>
      <c r="H4" s="14" t="inlineStr">
        <is>
          <t>機構の記入例の⑥</t>
        </is>
      </c>
      <c r="I4" s="14" t="inlineStr">
        <is>
          <t>健保 標準賞与額</t>
        </is>
      </c>
      <c r="J4" s="14" t="inlineStr">
        <is>
          <t>厚年 標準賞与額</t>
        </is>
      </c>
      <c r="K4" s="14" t="inlineStr">
        <is>
          <t>メモ</t>
        </is>
      </c>
    </row>
    <row r="5" ht="32" customHeight="1">
      <c r="A5" s="15" t="n">
        <v>12</v>
      </c>
      <c r="B5" s="15" t="inlineStr">
        <is>
          <t>年金 大介</t>
        </is>
      </c>
      <c r="C5" s="16" t="n">
        <v>1624000</v>
      </c>
      <c r="D5" s="16" t="n">
        <v>0</v>
      </c>
      <c r="E5" s="17">
        <f>C5+D5</f>
        <v/>
      </c>
      <c r="F5" s="17">
        <f>INT(E5/1000)*1000</f>
        <v/>
      </c>
      <c r="G5" s="18">
        <f>IF(F5&gt;=10000000,9999,F5/1000)</f>
        <v/>
      </c>
      <c r="H5" s="15" t="n">
        <v>1624</v>
      </c>
      <c r="I5" s="17">
        <f>MIN(F5,5730000)</f>
        <v/>
      </c>
      <c r="J5" s="17">
        <f>MIN(F5,1500000)</f>
        <v/>
      </c>
      <c r="K5" s="21" t="inlineStr">
        <is>
          <t>1,624,000円は厚年の上限150万円を超えるが、⑥は上限前の1,624と書く</t>
        </is>
      </c>
    </row>
    <row r="6" ht="32" customHeight="1">
      <c r="A6" s="15" t="n">
        <v>15</v>
      </c>
      <c r="B6" s="15" t="inlineStr">
        <is>
          <t>厚年 一郎</t>
        </is>
      </c>
      <c r="C6" s="16" t="n">
        <v>487500</v>
      </c>
      <c r="D6" s="16" t="n">
        <v>0</v>
      </c>
      <c r="E6" s="17">
        <f>C6+D6</f>
        <v/>
      </c>
      <c r="F6" s="17">
        <f>INT(E6/1000)*1000</f>
        <v/>
      </c>
      <c r="G6" s="18">
        <f>IF(F6&gt;=10000000,9999,F6/1000)</f>
        <v/>
      </c>
      <c r="H6" s="15" t="n">
        <v>487</v>
      </c>
      <c r="I6" s="17">
        <f>MIN(F6,5730000)</f>
        <v/>
      </c>
      <c r="J6" s="17">
        <f>MIN(F6,1500000)</f>
        <v/>
      </c>
      <c r="K6" s="21" t="inlineStr">
        <is>
          <t>487,500円の500円は切り捨て</t>
        </is>
      </c>
    </row>
    <row r="7" ht="32" customHeight="1">
      <c r="A7" s="15" t="n">
        <v>18</v>
      </c>
      <c r="B7" s="15" t="inlineStr">
        <is>
          <t>年金 一郎（70歳以上被用者）</t>
        </is>
      </c>
      <c r="C7" s="16" t="n">
        <v>104000</v>
      </c>
      <c r="D7" s="16" t="n">
        <v>5000</v>
      </c>
      <c r="E7" s="17">
        <f>C7+D7</f>
        <v/>
      </c>
      <c r="F7" s="17">
        <f>INT(E7/1000)*1000</f>
        <v/>
      </c>
      <c r="G7" s="18">
        <f>IF(F7&gt;=10000000,9999,F7/1000)</f>
        <v/>
      </c>
      <c r="H7" s="15" t="n">
        <v>109</v>
      </c>
      <c r="I7" s="17">
        <f>MIN(F7,5730000)</f>
        <v/>
      </c>
      <c r="J7" s="17">
        <f>MIN(F7,1500000)</f>
        <v/>
      </c>
      <c r="K7" s="21" t="inlineStr">
        <is>
          <t>現物5,000円を足して109。⑦に12桁の番号、⑧備考は「1.70歳以上被用者」に○</t>
        </is>
      </c>
    </row>
    <row r="9">
      <c r="A9" s="13" t="inlineStr">
        <is>
          <t>「⑥賞与額（千円）」と「機構の記入例の⑥」が一致していることを確認できます（健保の年度累計は0円の前提）。</t>
        </is>
      </c>
    </row>
    <row r="10">
      <c r="A10" s="13" t="inlineStr">
        <is>
          <t>出典: 日本年金機構『健康保険・厚生年金保険 被保険者賞与支払届／厚生年金保険 70歳以上被用者賞与支払届（記入例）』(PDF)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2026-10-29T00:54:16Z</dcterms:created>
  <dcterms:modified xmlns:dcterms="http://purl.org/dc/terms/" xmlns:xsi="http://www.w3.org/2001/XMLSchema-instance" xsi:type="dcterms:W3CDTF">2026-10-29T00:54:16Z</dcterms:modified>
</cp:coreProperties>
</file>