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括徴収額計算" sheetId="1" state="visible" r:id="rId1"/>
    <sheet xmlns:r="http://schemas.openxmlformats.org/officeDocument/2006/relationships" name="退職月別早見" sheetId="2" state="visible" r:id="rId2"/>
    <sheet xmlns:r="http://schemas.openxmlformats.org/officeDocument/2006/relationships" name="仕訳早見" sheetId="3" state="visible" r:id="rId3"/>
    <sheet xmlns:r="http://schemas.openxmlformats.org/officeDocument/2006/relationships" name="使い方・出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円&quot;"/>
    <numFmt numFmtId="165" formatCode="0&quot;月&quot;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color rgb="006B7A87"/>
      <sz val="9"/>
    </font>
    <font>
      <b val="1"/>
      <color rgb="000F3B33"/>
    </font>
    <font>
      <b val="1"/>
    </font>
    <font>
      <b val="1"/>
      <color rgb="00B91C1C"/>
    </font>
  </fonts>
  <fills count="7">
    <fill>
      <patternFill/>
    </fill>
    <fill>
      <patternFill patternType="gray125"/>
    </fill>
    <fill>
      <patternFill patternType="solid">
        <fgColor rgb="000F3B33"/>
      </patternFill>
    </fill>
    <fill>
      <patternFill patternType="solid">
        <fgColor rgb="00DCE7E3"/>
      </patternFill>
    </fill>
    <fill>
      <patternFill patternType="solid">
        <fgColor rgb="00FFF7E0"/>
      </patternFill>
    </fill>
    <fill>
      <patternFill patternType="solid">
        <fgColor rgb="00EEF4F2"/>
      </patternFill>
    </fill>
    <fill>
      <patternFill patternType="solid">
        <fgColor rgb="00D9EDE7"/>
      </patternFill>
    </fill>
  </fills>
  <borders count="2">
    <border>
      <left/>
      <right/>
      <top/>
      <bottom/>
      <diagonal/>
    </border>
    <border>
      <left style="thin">
        <color rgb="00B7C3CE"/>
      </left>
      <right style="thin">
        <color rgb="00B7C3CE"/>
      </right>
      <top style="thin">
        <color rgb="00B7C3CE"/>
      </top>
      <bottom style="thin">
        <color rgb="00B7C3C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0" applyAlignment="1" pivotButton="0" quotePrefix="0" xfId="0">
      <alignment vertical="center" indent="1"/>
    </xf>
    <xf numFmtId="3" fontId="0" fillId="4" borderId="1" pivotButton="0" quotePrefix="0" xfId="0"/>
    <xf numFmtId="1" fontId="0" fillId="4" borderId="1" pivotButton="0" quotePrefix="0" xfId="0"/>
    <xf numFmtId="164" fontId="0" fillId="5" borderId="1" applyAlignment="1" pivotButton="0" quotePrefix="0" xfId="0">
      <alignment horizontal="right"/>
    </xf>
    <xf numFmtId="1" fontId="0" fillId="5" borderId="1" applyAlignment="1" pivotButton="0" quotePrefix="0" xfId="0">
      <alignment horizontal="right"/>
    </xf>
    <xf numFmtId="49" fontId="0" fillId="5" borderId="1" applyAlignment="1" pivotButton="0" quotePrefix="0" xfId="0">
      <alignment horizontal="left" wrapText="1"/>
    </xf>
    <xf numFmtId="164" fontId="0" fillId="6" borderId="1" applyAlignment="1" pivotButton="0" quotePrefix="0" xfId="0">
      <alignment horizontal="right"/>
    </xf>
    <xf numFmtId="0" fontId="4" fillId="0" borderId="0" pivotButton="0" quotePrefix="0" xfId="0"/>
    <xf numFmtId="0" fontId="1" fillId="2" borderId="1" applyAlignment="1" pivotButton="0" quotePrefix="0" xfId="0">
      <alignment horizontal="center"/>
    </xf>
    <xf numFmtId="165" fontId="0" fillId="5" borderId="1" applyAlignment="1" pivotButton="0" quotePrefix="0" xfId="0">
      <alignment horizontal="center"/>
    </xf>
    <xf numFmtId="0" fontId="0" fillId="5" borderId="1" pivotButton="0" quotePrefix="0" xfId="0"/>
    <xf numFmtId="1" fontId="0" fillId="5" borderId="1" pivotButton="0" quotePrefix="0" xfId="0"/>
    <xf numFmtId="164" fontId="0" fillId="5" borderId="1" pivotButton="0" quotePrefix="0" xfId="0"/>
    <xf numFmtId="0" fontId="0" fillId="0" borderId="1" applyAlignment="1" pivotButton="0" quotePrefix="0" xfId="0">
      <alignment vertical="center" wrapText="1"/>
    </xf>
    <xf numFmtId="164" fontId="0" fillId="5" borderId="1" applyAlignment="1" pivotButton="0" quotePrefix="0" xfId="0">
      <alignment vertical="center" wrapText="1"/>
    </xf>
    <xf numFmtId="164" fontId="0" fillId="4" borderId="1" pivotButton="0" quotePrefix="0" xfId="0"/>
    <xf numFmtId="164" fontId="0" fillId="6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4" customWidth="1" min="4" max="4"/>
    <col width="60" customWidth="1" min="5" max="5"/>
    <col width="2" customWidth="1" min="6" max="6"/>
    <col width="2" customWidth="1" min="7" max="7"/>
    <col width="2" customWidth="1" min="8" max="8"/>
  </cols>
  <sheetData>
    <row r="2" ht="24" customHeight="1">
      <c r="B2" s="1" t="inlineStr">
        <is>
          <t>退職時の住民税 一括徴収額 計算シート</t>
        </is>
      </c>
    </row>
    <row r="3">
      <c r="B3" s="2" t="inlineStr">
        <is>
          <t>黄色のセルに入れてください。年税額と月割額は「特別徴収税額の決定通知書」に書かれた金額を使います。</t>
        </is>
      </c>
    </row>
    <row r="5" ht="24" customHeight="1">
      <c r="B5" s="3" t="inlineStr">
        <is>
          <t>入力</t>
        </is>
      </c>
    </row>
    <row r="6">
      <c r="B6" t="inlineStr">
        <is>
          <t>年税額（通知書の特別徴収税額 年額）</t>
        </is>
      </c>
      <c r="C6" s="4" t="n">
        <v>148500</v>
      </c>
      <c r="E6" s="2" t="inlineStr">
        <is>
          <t>通知書の「年税額」欄。例は148,500円。</t>
        </is>
      </c>
    </row>
    <row r="7">
      <c r="B7" t="inlineStr">
        <is>
          <t>7月〜翌5月分の月割額（任意）</t>
        </is>
      </c>
      <c r="C7" s="4" t="n"/>
      <c r="E7" s="2" t="inlineStr">
        <is>
          <t>通知書にある場合だけ入れる。空欄なら年税額から自動計算（12で割って100円未満切捨て）。</t>
        </is>
      </c>
    </row>
    <row r="8">
      <c r="B8" t="inlineStr">
        <is>
          <t>退職日の属する月（1〜12）</t>
        </is>
      </c>
      <c r="C8" s="5" t="n">
        <v>10</v>
      </c>
      <c r="E8" s="2" t="inlineStr">
        <is>
          <t>退職日が10月31日なら10。最終給与の支払日ではなく退職日の月。</t>
        </is>
      </c>
    </row>
    <row r="9">
      <c r="B9" t="inlineStr">
        <is>
          <t>本人が一括徴収を希望（1=はい 0=いいえ）</t>
        </is>
      </c>
      <c r="C9" s="5" t="n">
        <v>1</v>
      </c>
      <c r="E9" s="2" t="inlineStr">
        <is>
          <t>6〜12月退職のときだけ効く。0なら一括徴収額を0にして、普通徴収扱いにする。</t>
        </is>
      </c>
    </row>
    <row r="10" ht="24" customHeight="1">
      <c r="B10" s="3" t="inlineStr">
        <is>
          <t>計算結果</t>
        </is>
      </c>
    </row>
    <row r="11">
      <c r="B11" t="inlineStr">
        <is>
          <t>7月〜翌5月分の月割額</t>
        </is>
      </c>
      <c r="C11" s="6">
        <f>IF(AND(ISNUMBER(C7),C7&gt;0),C7,INT(C6/1200)*100)</f>
        <v/>
      </c>
      <c r="E11" s="2" t="inlineStr">
        <is>
          <t>C7が空欄なら 年税額÷12 の100円未満を切り捨てた額</t>
        </is>
      </c>
    </row>
    <row r="12">
      <c r="B12" t="inlineStr">
        <is>
          <t>6月分の月割額</t>
        </is>
      </c>
      <c r="C12" s="6">
        <f>C6-11*C11</f>
        <v/>
      </c>
      <c r="E12" s="2" t="inlineStr">
        <is>
          <t>年税額から7月〜翌5月の11か月分を引いた額（端数は6月に寄る）</t>
        </is>
      </c>
    </row>
    <row r="13">
      <c r="B13" t="inlineStr">
        <is>
          <t>退職月の翌月から5月までの月数</t>
        </is>
      </c>
      <c r="C13" s="7">
        <f>IF(C8&lt;=5,5-C8,17-C8)</f>
        <v/>
      </c>
      <c r="E13" s="2" t="inlineStr">
        <is>
          <t>5月退職は0（5月分まで通常の天引きで終わる）</t>
        </is>
      </c>
    </row>
    <row r="14" ht="34" customHeight="1">
      <c r="B14" t="inlineStr">
        <is>
          <t>区分</t>
        </is>
      </c>
      <c r="C14" s="8">
        <f>IF(C8&lt;=4,"1〜4月退職：一括徴収が必要（支払額が残額を超える場合）",IF(C8=5,"5月退職：一括徴収する残額なし","6〜12月退職：本人が希望すれば一括徴収"))</f>
        <v/>
      </c>
      <c r="E14" s="2" t="inlineStr">
        <is>
          <t>地方税法321条の5第2項</t>
        </is>
      </c>
    </row>
    <row r="15">
      <c r="B15" t="inlineStr">
        <is>
          <t>一括徴収額（退職月の翌月〜5月分）</t>
        </is>
      </c>
      <c r="C15" s="9">
        <f>IF(AND(C8&gt;=6,C9=0),0,IF(C8=5,0,C13*C11))</f>
        <v/>
      </c>
      <c r="E15" s="2" t="inlineStr">
        <is>
          <t>月数×月割額。6〜12月退職で希望なしなら0。6月分は含まれない</t>
        </is>
      </c>
    </row>
    <row r="16">
      <c r="B16" t="inlineStr">
        <is>
          <t>退職月の分（通常の月割額）</t>
        </is>
      </c>
      <c r="C16" s="6">
        <f>IF(C8=6,C12,C11)</f>
        <v/>
      </c>
      <c r="E16" s="2" t="inlineStr">
        <is>
          <t>退職月の給与から通常どおり天引きする分</t>
        </is>
      </c>
    </row>
    <row r="17">
      <c r="B17" t="inlineStr">
        <is>
          <t>最終給与で引く住民税の合計</t>
        </is>
      </c>
      <c r="C17" s="9">
        <f>C15+C16</f>
        <v/>
      </c>
      <c r="E17" s="2" t="inlineStr">
        <is>
          <t>当月払いの会社で、退職月に最終給与を払う場合の目安</t>
        </is>
      </c>
    </row>
    <row r="19">
      <c r="B19" s="10" t="inlineStr">
        <is>
          <t>注意</t>
        </is>
      </c>
    </row>
    <row r="20">
      <c r="B20" s="2" t="inlineStr">
        <is>
          <t>・5月31日までに支払う給与・退職金等が残額を超えるときに一括徴収します（超えないときは普通徴収。このシートは判定しません）。</t>
        </is>
      </c>
    </row>
    <row r="21">
      <c r="B21" s="2" t="inlineStr">
        <is>
          <t>・年税額が均等割額以下の人は、最初の月に全額が徴収済みなので残額は出ません。</t>
        </is>
      </c>
    </row>
    <row r="22">
      <c r="B22" s="2" t="inlineStr">
        <is>
          <t>・納期の特例（年2回納付）を使っている場合も、一括徴収した分は特例の納期（12月10日／6月10日）にまとめて納付できます。</t>
        </is>
      </c>
    </row>
    <row r="23">
      <c r="B23" s="2" t="inlineStr">
        <is>
          <t>・自治体によって月割額の端数処理が違うことがあります。迷ったときは通知書の月割額（C7）を優先してください。</t>
        </is>
      </c>
    </row>
    <row r="24">
      <c r="B24" s="2" t="inlineStr">
        <is>
          <t>・退職金にかかる住民税（退職所得の10%）は別の計算です。このシートには含みません。</t>
        </is>
      </c>
    </row>
  </sheetData>
  <mergeCells count="3">
    <mergeCell ref="B10:E10"/>
    <mergeCell ref="B5:E5"/>
    <mergeCell ref="B2:E2"/>
  </mergeCells>
  <dataValidations count="1">
    <dataValidation sqref="C8" showDropDown="0" showInputMessage="0" showErrorMessage="0" allowBlank="0" error="1〜12の整数を入れてください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34" customWidth="1" min="3" max="3"/>
    <col width="12" customWidth="1" min="4" max="4"/>
    <col width="18" customWidth="1" min="5" max="5"/>
    <col width="18" customWidth="1" min="6" max="6"/>
    <col width="18" customWidth="1" min="7" max="7"/>
    <col width="2" customWidth="1" min="8" max="8"/>
  </cols>
  <sheetData>
    <row r="2" ht="24" customHeight="1">
      <c r="B2" s="1" t="inlineStr">
        <is>
          <t>退職月別 一括徴収額 早見（年税額はC6を参照。6〜12月は希望ありを仮定した早見）</t>
        </is>
      </c>
    </row>
    <row r="4">
      <c r="B4" s="11" t="inlineStr">
        <is>
          <t>退職月</t>
        </is>
      </c>
      <c r="C4" s="11" t="inlineStr">
        <is>
          <t>区分</t>
        </is>
      </c>
      <c r="D4" s="11" t="inlineStr">
        <is>
          <t>残り月数</t>
        </is>
      </c>
      <c r="E4" s="11" t="inlineStr">
        <is>
          <t>一括徴収額</t>
        </is>
      </c>
      <c r="F4" s="11" t="inlineStr">
        <is>
          <t>退職月の分</t>
        </is>
      </c>
      <c r="G4" s="11" t="inlineStr">
        <is>
          <t>最終給与の合計</t>
        </is>
      </c>
    </row>
    <row r="5">
      <c r="B5" s="12" t="n">
        <v>6</v>
      </c>
      <c r="C5" s="13">
        <f>IF(B5&lt;=4,"義務（条件あり）",IF(B5=5,"残額なし","本人希望（6〜12月退職）"))</f>
        <v/>
      </c>
      <c r="D5" s="14">
        <f>IF(B5&lt;=5,5-B5,17-B5)</f>
        <v/>
      </c>
      <c r="E5" s="15">
        <f>D5*'一括徴収額計算'!$C$11</f>
        <v/>
      </c>
      <c r="F5" s="15">
        <f>IF(B5=6,'一括徴収額計算'!$C$12,'一括徴収額計算'!$C$11)</f>
        <v/>
      </c>
      <c r="G5" s="15">
        <f>E5+F5</f>
        <v/>
      </c>
    </row>
    <row r="6">
      <c r="B6" s="12" t="n">
        <v>7</v>
      </c>
      <c r="C6" s="13">
        <f>IF(B6&lt;=4,"義務（条件あり）",IF(B6=5,"残額なし","本人希望（6〜12月退職）"))</f>
        <v/>
      </c>
      <c r="D6" s="14">
        <f>IF(B6&lt;=5,5-B6,17-B6)</f>
        <v/>
      </c>
      <c r="E6" s="15">
        <f>D6*'一括徴収額計算'!$C$11</f>
        <v/>
      </c>
      <c r="F6" s="15">
        <f>IF(B6=6,'一括徴収額計算'!$C$12,'一括徴収額計算'!$C$11)</f>
        <v/>
      </c>
      <c r="G6" s="15">
        <f>E6+F6</f>
        <v/>
      </c>
    </row>
    <row r="7">
      <c r="B7" s="12" t="n">
        <v>8</v>
      </c>
      <c r="C7" s="13">
        <f>IF(B7&lt;=4,"義務（条件あり）",IF(B7=5,"残額なし","本人希望（6〜12月退職）"))</f>
        <v/>
      </c>
      <c r="D7" s="14">
        <f>IF(B7&lt;=5,5-B7,17-B7)</f>
        <v/>
      </c>
      <c r="E7" s="15">
        <f>D7*'一括徴収額計算'!$C$11</f>
        <v/>
      </c>
      <c r="F7" s="15">
        <f>IF(B7=6,'一括徴収額計算'!$C$12,'一括徴収額計算'!$C$11)</f>
        <v/>
      </c>
      <c r="G7" s="15">
        <f>E7+F7</f>
        <v/>
      </c>
    </row>
    <row r="8">
      <c r="B8" s="12" t="n">
        <v>9</v>
      </c>
      <c r="C8" s="13">
        <f>IF(B8&lt;=4,"義務（条件あり）",IF(B8=5,"残額なし","本人希望（6〜12月退職）"))</f>
        <v/>
      </c>
      <c r="D8" s="14">
        <f>IF(B8&lt;=5,5-B8,17-B8)</f>
        <v/>
      </c>
      <c r="E8" s="15">
        <f>D8*'一括徴収額計算'!$C$11</f>
        <v/>
      </c>
      <c r="F8" s="15">
        <f>IF(B8=6,'一括徴収額計算'!$C$12,'一括徴収額計算'!$C$11)</f>
        <v/>
      </c>
      <c r="G8" s="15">
        <f>E8+F8</f>
        <v/>
      </c>
    </row>
    <row r="9">
      <c r="B9" s="12" t="n">
        <v>10</v>
      </c>
      <c r="C9" s="13">
        <f>IF(B9&lt;=4,"義務（条件あり）",IF(B9=5,"残額なし","本人希望（6〜12月退職）"))</f>
        <v/>
      </c>
      <c r="D9" s="14">
        <f>IF(B9&lt;=5,5-B9,17-B9)</f>
        <v/>
      </c>
      <c r="E9" s="15">
        <f>D9*'一括徴収額計算'!$C$11</f>
        <v/>
      </c>
      <c r="F9" s="15">
        <f>IF(B9=6,'一括徴収額計算'!$C$12,'一括徴収額計算'!$C$11)</f>
        <v/>
      </c>
      <c r="G9" s="15">
        <f>E9+F9</f>
        <v/>
      </c>
    </row>
    <row r="10">
      <c r="B10" s="12" t="n">
        <v>11</v>
      </c>
      <c r="C10" s="13">
        <f>IF(B10&lt;=4,"義務（条件あり）",IF(B10=5,"残額なし","本人希望（6〜12月退職）"))</f>
        <v/>
      </c>
      <c r="D10" s="14">
        <f>IF(B10&lt;=5,5-B10,17-B10)</f>
        <v/>
      </c>
      <c r="E10" s="15">
        <f>D10*'一括徴収額計算'!$C$11</f>
        <v/>
      </c>
      <c r="F10" s="15">
        <f>IF(B10=6,'一括徴収額計算'!$C$12,'一括徴収額計算'!$C$11)</f>
        <v/>
      </c>
      <c r="G10" s="15">
        <f>E10+F10</f>
        <v/>
      </c>
    </row>
    <row r="11">
      <c r="B11" s="12" t="n">
        <v>12</v>
      </c>
      <c r="C11" s="13">
        <f>IF(B11&lt;=4,"義務（条件あり）",IF(B11=5,"残額なし","本人希望（6〜12月退職）"))</f>
        <v/>
      </c>
      <c r="D11" s="14">
        <f>IF(B11&lt;=5,5-B11,17-B11)</f>
        <v/>
      </c>
      <c r="E11" s="15">
        <f>D11*'一括徴収額計算'!$C$11</f>
        <v/>
      </c>
      <c r="F11" s="15">
        <f>IF(B11=6,'一括徴収額計算'!$C$12,'一括徴収額計算'!$C$11)</f>
        <v/>
      </c>
      <c r="G11" s="15">
        <f>E11+F11</f>
        <v/>
      </c>
    </row>
    <row r="12">
      <c r="B12" s="12" t="n">
        <v>1</v>
      </c>
      <c r="C12" s="13">
        <f>IF(B12&lt;=4,"義務（条件あり）",IF(B12=5,"残額なし","本人希望（6〜12月退職）"))</f>
        <v/>
      </c>
      <c r="D12" s="14">
        <f>IF(B12&lt;=5,5-B12,17-B12)</f>
        <v/>
      </c>
      <c r="E12" s="15">
        <f>D12*'一括徴収額計算'!$C$11</f>
        <v/>
      </c>
      <c r="F12" s="15">
        <f>IF(B12=6,'一括徴収額計算'!$C$12,'一括徴収額計算'!$C$11)</f>
        <v/>
      </c>
      <c r="G12" s="15">
        <f>E12+F12</f>
        <v/>
      </c>
    </row>
    <row r="13">
      <c r="B13" s="12" t="n">
        <v>2</v>
      </c>
      <c r="C13" s="13">
        <f>IF(B13&lt;=4,"義務（条件あり）",IF(B13=5,"残額なし","本人希望（6〜12月退職）"))</f>
        <v/>
      </c>
      <c r="D13" s="14">
        <f>IF(B13&lt;=5,5-B13,17-B13)</f>
        <v/>
      </c>
      <c r="E13" s="15">
        <f>D13*'一括徴収額計算'!$C$11</f>
        <v/>
      </c>
      <c r="F13" s="15">
        <f>IF(B13=6,'一括徴収額計算'!$C$12,'一括徴収額計算'!$C$11)</f>
        <v/>
      </c>
      <c r="G13" s="15">
        <f>E13+F13</f>
        <v/>
      </c>
    </row>
    <row r="14">
      <c r="B14" s="12" t="n">
        <v>3</v>
      </c>
      <c r="C14" s="13">
        <f>IF(B14&lt;=4,"義務（条件あり）",IF(B14=5,"残額なし","本人希望（6〜12月退職）"))</f>
        <v/>
      </c>
      <c r="D14" s="14">
        <f>IF(B14&lt;=5,5-B14,17-B14)</f>
        <v/>
      </c>
      <c r="E14" s="15">
        <f>D14*'一括徴収額計算'!$C$11</f>
        <v/>
      </c>
      <c r="F14" s="15">
        <f>IF(B14=6,'一括徴収額計算'!$C$12,'一括徴収額計算'!$C$11)</f>
        <v/>
      </c>
      <c r="G14" s="15">
        <f>E14+F14</f>
        <v/>
      </c>
    </row>
    <row r="15">
      <c r="B15" s="12" t="n">
        <v>4</v>
      </c>
      <c r="C15" s="13">
        <f>IF(B15&lt;=4,"義務（条件あり）",IF(B15=5,"残額なし","本人希望（6〜12月退職）"))</f>
        <v/>
      </c>
      <c r="D15" s="14">
        <f>IF(B15&lt;=5,5-B15,17-B15)</f>
        <v/>
      </c>
      <c r="E15" s="15">
        <f>D15*'一括徴収額計算'!$C$11</f>
        <v/>
      </c>
      <c r="F15" s="15">
        <f>IF(B15=6,'一括徴収額計算'!$C$12,'一括徴収額計算'!$C$11)</f>
        <v/>
      </c>
      <c r="G15" s="15">
        <f>E15+F15</f>
        <v/>
      </c>
    </row>
    <row r="16">
      <c r="B16" s="12" t="n">
        <v>5</v>
      </c>
      <c r="C16" s="13">
        <f>IF(B16&lt;=4,"義務（条件あり）",IF(B16=5,"残額なし","本人希望（6〜12月退職）"))</f>
        <v/>
      </c>
      <c r="D16" s="14">
        <f>IF(B16&lt;=5,5-B16,17-B16)</f>
        <v/>
      </c>
      <c r="E16" s="15">
        <f>D16*'一括徴収額計算'!$C$11</f>
        <v/>
      </c>
      <c r="F16" s="15">
        <f>IF(B16=6,'一括徴収額計算'!$C$12,'一括徴収額計算'!$C$11)</f>
        <v/>
      </c>
      <c r="G16" s="15">
        <f>E16+F16</f>
        <v/>
      </c>
    </row>
    <row r="18">
      <c r="B18" s="2" t="inlineStr">
        <is>
          <t>6月退職の「最終給与の合計」は、6月分＋7月〜翌5月分の11か月分で年税額と一致します。</t>
        </is>
      </c>
    </row>
  </sheetData>
  <mergeCells count="1">
    <mergeCell ref="B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26" customWidth="1" min="3" max="3"/>
    <col width="26" customWidth="1" min="4" max="4"/>
    <col width="18" customWidth="1" min="5" max="5"/>
    <col width="40" customWidth="1" min="6" max="6"/>
    <col width="2" customWidth="1" min="7" max="7"/>
    <col width="2" customWidth="1" min="8" max="8"/>
  </cols>
  <sheetData>
    <row r="2" ht="24" customHeight="1">
      <c r="B2" s="1" t="inlineStr">
        <is>
          <t>住民税（特別徴収）の仕訳早見</t>
        </is>
      </c>
    </row>
    <row r="4">
      <c r="B4" s="11" t="inlineStr">
        <is>
          <t>場面</t>
        </is>
      </c>
      <c r="C4" s="11" t="inlineStr">
        <is>
          <t>借方</t>
        </is>
      </c>
      <c r="D4" s="11" t="inlineStr">
        <is>
          <t>貸方</t>
        </is>
      </c>
      <c r="E4" s="11" t="inlineStr">
        <is>
          <t>金額の例</t>
        </is>
      </c>
      <c r="F4" s="11" t="inlineStr">
        <is>
          <t>メモ</t>
        </is>
      </c>
    </row>
    <row r="5" ht="34" customHeight="1">
      <c r="B5" s="16" t="inlineStr">
        <is>
          <t>毎月の給与で月割額を天引き</t>
        </is>
      </c>
      <c r="C5" s="16" t="inlineStr">
        <is>
          <t>給料手当</t>
        </is>
      </c>
      <c r="D5" s="16" t="inlineStr">
        <is>
          <t>預り金（住民税）</t>
        </is>
      </c>
      <c r="E5" s="17">
        <f>'一括徴収額計算'!C11</f>
        <v/>
      </c>
      <c r="F5" s="16" t="inlineStr">
        <is>
          <t>給与全体の仕訳の一部。科目名は社内ルールに合わせる</t>
        </is>
      </c>
    </row>
    <row r="6" ht="34" customHeight="1">
      <c r="B6" s="16" t="inlineStr">
        <is>
          <t>退職時に一括徴収（最終給与から）</t>
        </is>
      </c>
      <c r="C6" s="16" t="inlineStr">
        <is>
          <t>給料手当</t>
        </is>
      </c>
      <c r="D6" s="16" t="inlineStr">
        <is>
          <t>預り金（住民税）</t>
        </is>
      </c>
      <c r="E6" s="17">
        <f>'一括徴収額計算'!C17</f>
        <v/>
      </c>
      <c r="F6" s="16" t="inlineStr">
        <is>
          <t>当月分＋一括徴収額。当月払いの会社の例（翌月払いは退職月分を含めない）。1本で切ってもよい</t>
        </is>
      </c>
    </row>
    <row r="7" ht="34" customHeight="1">
      <c r="B7" s="16" t="inlineStr">
        <is>
          <t>退職時に一括徴収（退職金から）</t>
        </is>
      </c>
      <c r="C7" s="16" t="inlineStr">
        <is>
          <t>退職金</t>
        </is>
      </c>
      <c r="D7" s="16" t="inlineStr">
        <is>
          <t>預り金（住民税）</t>
        </is>
      </c>
      <c r="E7" s="17">
        <f>'一括徴収額計算'!C15</f>
        <v/>
      </c>
      <c r="F7" s="16" t="inlineStr">
        <is>
          <t>給与から引ききれない分を退職金から引く場合</t>
        </is>
      </c>
    </row>
    <row r="8" ht="34" customHeight="1">
      <c r="B8" s="16" t="inlineStr">
        <is>
          <t>翌月10日に市区町村へ納付</t>
        </is>
      </c>
      <c r="C8" s="16" t="inlineStr">
        <is>
          <t>預り金（住民税）</t>
        </is>
      </c>
      <c r="D8" s="16" t="inlineStr">
        <is>
          <t>普通預金</t>
        </is>
      </c>
      <c r="E8" s="17">
        <f>'一括徴収額計算'!C17</f>
        <v/>
      </c>
      <c r="F8" s="16" t="inlineStr">
        <is>
          <t>徴収した月の翌月10日まで（納期の特例の承認があれば12月10日／6月10日）</t>
        </is>
      </c>
    </row>
    <row r="9" ht="34" customHeight="1">
      <c r="B9" s="16" t="inlineStr">
        <is>
          <t>普通徴収に切り替える（本人が納付）</t>
        </is>
      </c>
      <c r="C9" s="16" t="inlineStr">
        <is>
          <t>仕訳なし</t>
        </is>
      </c>
      <c r="D9" s="16" t="inlineStr">
        <is>
          <t>仕訳なし</t>
        </is>
      </c>
      <c r="E9" s="17" t="n">
        <v>0</v>
      </c>
      <c r="F9" s="16" t="inlineStr">
        <is>
          <t>会社は引かないので預り金は発生しない。すでに引いてしまった分の精算は市区町村に確認</t>
        </is>
      </c>
    </row>
    <row r="12" ht="24" customHeight="1">
      <c r="B12" s="3" t="inlineStr">
        <is>
          <t>最終給与の仕訳をつくる</t>
        </is>
      </c>
    </row>
    <row r="13">
      <c r="B13" t="inlineStr">
        <is>
          <t>総支給額（住民税を引く前）</t>
        </is>
      </c>
      <c r="C13" s="18" t="n">
        <v>300000</v>
      </c>
    </row>
    <row r="14">
      <c r="B14" t="inlineStr">
        <is>
          <t>源泉所得税</t>
        </is>
      </c>
      <c r="C14" s="18" t="n">
        <v>6000</v>
      </c>
    </row>
    <row r="15">
      <c r="B15" t="inlineStr">
        <is>
          <t>社会保険料（従業員負担分）</t>
        </is>
      </c>
      <c r="C15" s="18" t="n">
        <v>45000</v>
      </c>
    </row>
    <row r="16">
      <c r="B16" t="inlineStr">
        <is>
          <t>住民税（当月分＋一括）</t>
        </is>
      </c>
      <c r="C16" s="15">
        <f>'一括徴収額計算'!C17</f>
        <v/>
      </c>
    </row>
    <row r="17">
      <c r="B17" t="inlineStr">
        <is>
          <t>差引支給額</t>
        </is>
      </c>
      <c r="C17" s="19">
        <f>C13-C14-C15-C16</f>
        <v/>
      </c>
      <c r="D17" s="20">
        <f>IF(C17&lt;0,"差引がマイナスです。引ききれない分は市区町村に相談してください","")</f>
        <v/>
      </c>
    </row>
    <row r="19">
      <c r="B19" s="10" t="inlineStr">
        <is>
          <t>仕訳（例）</t>
        </is>
      </c>
    </row>
    <row r="20">
      <c r="B20" t="inlineStr">
        <is>
          <t>借方</t>
        </is>
      </c>
      <c r="C20" t="inlineStr">
        <is>
          <t>給料手当</t>
        </is>
      </c>
      <c r="D20" s="15">
        <f>C13</f>
        <v/>
      </c>
    </row>
    <row r="21">
      <c r="B21" t="inlineStr">
        <is>
          <t>貸方</t>
        </is>
      </c>
      <c r="C21" t="inlineStr">
        <is>
          <t>預り金（源泉所得税）</t>
        </is>
      </c>
      <c r="D21" s="15">
        <f>C14</f>
        <v/>
      </c>
    </row>
    <row r="22">
      <c r="C22" t="inlineStr">
        <is>
          <t>預り金（社会保険料）</t>
        </is>
      </c>
      <c r="D22" s="15">
        <f>C15</f>
        <v/>
      </c>
    </row>
    <row r="23">
      <c r="C23" t="inlineStr">
        <is>
          <t>預り金（住民税）</t>
        </is>
      </c>
      <c r="D23" s="15">
        <f>C16</f>
        <v/>
      </c>
    </row>
    <row r="24">
      <c r="C24" t="inlineStr">
        <is>
          <t>普通預金</t>
        </is>
      </c>
      <c r="D24" s="15">
        <f>C17</f>
        <v/>
      </c>
    </row>
  </sheetData>
  <mergeCells count="2">
    <mergeCell ref="B2:F2"/>
    <mergeCell ref="B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 ht="24" customHeight="1">
      <c r="B2" s="1" t="inlineStr">
        <is>
          <t>使い方と根拠</t>
        </is>
      </c>
    </row>
    <row r="3">
      <c r="B3" s="21" t="inlineStr">
        <is>
          <t>1. ［一括徴収額計算］の黄色セルに、通知書の年税額と退職月を入れる。</t>
        </is>
      </c>
    </row>
    <row r="4">
      <c r="B4" s="21" t="inlineStr">
        <is>
          <t>2. 結果の「一括徴収額」を最終給与（または退職金）から天引きし、預り金（住民税）で処理する。</t>
        </is>
      </c>
    </row>
    <row r="5">
      <c r="B5" s="21" t="inlineStr">
        <is>
          <t>3. 「給与所得者異動届出書」を退職月の翌月10日までに市区町村へ提出する（書き方は別記事）。</t>
        </is>
      </c>
    </row>
    <row r="6">
      <c r="B6" s="21" t="inlineStr">
        <is>
          <t>4. 徴収した月の翌月10日までに納付する。</t>
        </is>
      </c>
    </row>
    <row r="7">
      <c r="B7" s="21" t="inlineStr"/>
    </row>
    <row r="8">
      <c r="B8" s="22" t="inlineStr">
        <is>
          <t>根拠（一次情報）</t>
        </is>
      </c>
    </row>
    <row r="9">
      <c r="B9" s="21" t="inlineStr">
        <is>
          <t>・地方税法321条の5（特別徴収義務者の徴収・納入、退職時の一括徴収）: https://laws.e-gov.go.jp/law/325AC0000000226</t>
        </is>
      </c>
    </row>
    <row r="10">
      <c r="B10" s="21" t="inlineStr">
        <is>
          <t>・香川県「個人住民税特別徴収Q&amp;A」問12: https://www.pref.kagawa.lg.jp/zeimu/zeikin/tokutyogimu/tokutyoqa001.html</t>
        </is>
      </c>
    </row>
    <row r="11">
      <c r="B11" s="21" t="inlineStr">
        <is>
          <t>・京都府「特別徴収Q&amp;A」: https://www.pref.kyoto.jp/zeimu/documents/tokybetuchousyuu.pdf</t>
        </is>
      </c>
    </row>
    <row r="12">
      <c r="B12" s="21" t="inlineStr">
        <is>
          <t>・江戸川区「退職・転勤・事業所変更に伴う、特別徴収に係る手続き」: https://www.city.edogawa.tokyo.jp/e013/kurashi/zeikin/juminzei/tetsuzuki-jigyosho/tokubetsu_idou.html</t>
        </is>
      </c>
    </row>
    <row r="13">
      <c r="B13" s="21" t="inlineStr"/>
    </row>
    <row r="14">
      <c r="B14" s="21" t="inlineStr">
        <is>
          <t>本シートは一般的な取扱いに基づく計算の目安です。実際の徴収額と手続きは、提出先の市区町村の案内に従ってください。</t>
        </is>
      </c>
    </row>
    <row r="15">
      <c r="B15" s="21" t="inlineStr">
        <is>
          <t>作成: イザーク（公認会計士試験合格者）／EZARK税務会計ブログ https://ezark-tax-accounting.com/</t>
        </is>
      </c>
    </row>
  </sheetData>
  <mergeCells count="1">
    <mergeCell ref="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2026-10-22T08:07:37Z</dcterms:created>
  <dcterms:modified xmlns:dcterms="http://purl.org/dc/terms/" xmlns:xsi="http://www.w3.org/2001/XMLSchema-instance" xsi:type="dcterms:W3CDTF">2026-10-22T08:07:37Z</dcterms:modified>
</cp:coreProperties>
</file>